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8" tabRatio="771" activeTab="0"/>
  </bookViews>
  <sheets>
    <sheet name="Мои данные" sheetId="1" r:id="rId1"/>
    <sheet name="Ведомость ресурсов" sheetId="2" r:id="rId2"/>
  </sheets>
  <definedNames>
    <definedName name="_xlnm.Print_Titles" localSheetId="1">'Ведомость ресурсов'!$23:$23</definedName>
    <definedName name="_xlnm.Print_Titles" localSheetId="0">'Мои данные'!$24:$24</definedName>
    <definedName name="_xlnm.Print_Area" localSheetId="1">'Ведомость ресурсов'!$A$1:$N$179</definedName>
    <definedName name="_xlnm.Print_Area" localSheetId="0">'Мои данные'!$A$1:$U$166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</authors>
  <commentList>
    <comment ref="A2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5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9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5" authorId="3">
      <text>
        <r>
          <rPr>
            <b/>
            <sz val="8"/>
            <rFont val="Tahoma"/>
            <family val="2"/>
          </rPr>
          <t xml:space="preserve"> =(&lt;Итого ТЗ с коэф. к итогам&gt;+&lt;Итого ТЗМ с коэф. к итогам&gt;)/1000</t>
        </r>
      </text>
    </comment>
    <comment ref="J16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4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24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&lt;Ед. измерения по расценке&gt;
</t>
        </r>
      </text>
    </comment>
    <comment ref="C24" authorId="2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D24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4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4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4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</t>
        </r>
      </text>
    </comment>
    <comment ref="H24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4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4" authorId="2">
      <text>
        <r>
          <rPr>
            <sz val="8"/>
            <rFont val="Tahoma"/>
            <family val="2"/>
          </rPr>
          <t xml:space="preserve"> &lt;ИТОГО ПЗ по позиции в текущих ценах&gt;</t>
        </r>
      </text>
    </comment>
    <comment ref="K24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L24" authorId="4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M24" authorId="3">
      <text>
        <r>
          <rPr>
            <b/>
            <sz val="8"/>
            <rFont val="Tahoma"/>
            <family val="2"/>
          </rPr>
          <t xml:space="preserve"> &lt;Нормы НР по позиции при БИМ&gt;</t>
        </r>
      </text>
    </comment>
    <comment ref="N24" authorId="3">
      <text>
        <r>
          <rPr>
            <b/>
            <sz val="8"/>
            <rFont val="Tahoma"/>
            <family val="2"/>
          </rPr>
          <t xml:space="preserve"> &lt;Нормы СП по позиции при БИМ&gt;</t>
        </r>
      </text>
    </comment>
    <comment ref="O24" authorId="2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P24" authorId="2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Q24" authorId="2">
      <text>
        <r>
          <rPr>
            <sz val="8"/>
            <rFont val="Tahoma"/>
            <family val="2"/>
          </rPr>
          <t xml:space="preserve"> &lt;Сумма НР по позиции при расчете в текущих ценах (ресурсный расчет)&gt;</t>
        </r>
      </text>
    </comment>
    <comment ref="R24" authorId="2">
      <text>
        <r>
          <rPr>
            <sz val="8"/>
            <rFont val="Tahoma"/>
            <family val="2"/>
          </rPr>
          <t xml:space="preserve"> &lt;Сумма СП по позиции при расчете в текущих ценах (ресурсный расчет)&gt;</t>
        </r>
      </text>
    </comment>
    <comment ref="S24" authorId="2">
      <text>
        <r>
          <rPr>
            <sz val="8"/>
            <rFont val="Tahoma"/>
            <family val="2"/>
          </rPr>
          <t xml:space="preserve"> &lt;К-ты к НР по позиции для рес.расч.&gt;</t>
        </r>
      </text>
    </comment>
    <comment ref="T24" authorId="4">
      <text>
        <r>
          <rPr>
            <b/>
            <sz val="8"/>
            <rFont val="Tahoma"/>
            <family val="2"/>
          </rPr>
          <t xml:space="preserve"> &lt;К-ты к СП по позиции для рес.расч.&gt;</t>
        </r>
      </text>
    </comment>
    <comment ref="U24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163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165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G12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5" authorId="3">
      <text>
        <r>
          <rPr>
            <b/>
            <sz val="8"/>
            <rFont val="Tahoma"/>
            <family val="2"/>
          </rPr>
          <t xml:space="preserve"> =(&lt;Итого ТЗ с коэф. к итогам&gt;+&lt;Итого ТЗМ с коэф. к итогам&gt;)/1000</t>
        </r>
      </text>
    </comment>
    <comment ref="G16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G140" authorId="2">
      <text>
        <r>
          <rPr>
            <sz val="8"/>
            <rFont val="Tahoma"/>
            <family val="2"/>
          </rPr>
          <t xml:space="preserve"> &lt;Прямые затраты (итоги)&gt;</t>
        </r>
      </text>
    </comment>
    <comment ref="H140" authorId="2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140" authorId="2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140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140" authorId="2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140" authorId="2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140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19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3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3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4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4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</authors>
  <commentList>
    <comment ref="A2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4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5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7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8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G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1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4" authorId="3">
      <text>
        <r>
          <rPr>
            <b/>
            <sz val="8"/>
            <rFont val="Tahoma"/>
            <family val="2"/>
          </rPr>
          <t xml:space="preserve"> =(&lt;Итого ТЗ с коэф. к итогам&gt;+&lt;Итого ТЗМ с коэф. к итогам&gt;)/1000</t>
        </r>
      </text>
    </comment>
    <comment ref="J14" authorId="3">
      <text>
        <r>
          <rPr>
            <b/>
            <sz val="8"/>
            <rFont val="Tahoma"/>
            <family val="2"/>
          </rPr>
          <t xml:space="preserve"> =(&lt;Итого ТЗ с коэф. к итогам&gt;+&lt;Итого ТЗМ с коэф. к итогам&gt;)/1000</t>
        </r>
      </text>
    </comment>
    <comment ref="G15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5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3" authorId="2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3" authorId="2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3" authorId="2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3" authorId="2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3" authorId="2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3" authorId="2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</t>
        </r>
      </text>
    </comment>
    <comment ref="G23" authorId="2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3" authorId="2">
      <text>
        <r>
          <rPr>
            <sz val="8"/>
            <rFont val="Tahoma"/>
            <family val="2"/>
          </rPr>
          <t xml:space="preserve"> &lt;Сметная текущая цена ресурса (на ед. измерения)&gt;</t>
        </r>
      </text>
    </comment>
    <comment ref="K23" authorId="2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3" authorId="1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3" authorId="2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176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178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A153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G153" authorId="2">
      <text>
        <r>
          <rPr>
            <sz val="8"/>
            <rFont val="Tahoma"/>
            <family val="2"/>
          </rPr>
          <t xml:space="preserve"> &lt;Прямые затраты (итоги)&gt;</t>
        </r>
      </text>
    </comment>
    <comment ref="K153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153" authorId="3">
      <text>
        <r>
          <rPr>
            <b/>
            <sz val="8"/>
            <rFont val="Tahoma"/>
            <family val="2"/>
          </rPr>
          <t xml:space="preserve"> &lt;Коэффициент удорожания (итоги)&gt;</t>
        </r>
      </text>
    </comment>
    <comment ref="N153" authorId="1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12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2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3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3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18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6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7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4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5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</commentList>
</comments>
</file>

<file path=xl/sharedStrings.xml><?xml version="1.0" encoding="utf-8"?>
<sst xmlns="http://schemas.openxmlformats.org/spreadsheetml/2006/main" count="1099" uniqueCount="640">
  <si>
    <t>Код ресурса</t>
  </si>
  <si>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</si>
  <si>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</si>
  <si>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</si>
  <si>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</si>
  <si>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</si>
  <si>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</si>
  <si>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</si>
  <si>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</si>
  <si>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</si>
  <si>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</si>
  <si>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</si>
  <si>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</si>
  <si>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</si>
  <si>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</si>
  <si>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</si>
  <si>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</si>
  <si>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</si>
  <si>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</si>
  <si>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</si>
  <si>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</si>
  <si>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</si>
  <si>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</si>
  <si>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</si>
  <si>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</si>
  <si>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</si>
  <si>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</si>
  <si>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</si>
  <si>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</si>
  <si>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</si>
  <si>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</si>
  <si>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</si>
  <si>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</si>
  <si>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</si>
  <si>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</si>
  <si>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</si>
  <si>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ЛОКАЛЬНЫЙ РЕСУРСНЫЙ СМЕТНЫЙ РАСЧЕТ </t>
  </si>
  <si>
    <t>Стройка:г.Магнитогорск.</t>
  </si>
  <si>
    <t>Объект:ВК-2506-НК МП трест "Водоканал"</t>
  </si>
  <si>
    <t>на (для конкурса) замену и модернизацию самотечного    коллектора Ду 500 по ул. Советской Армии, ул. Марджани до насосной станции № 16. Первая  очередь.(участок Ду800 от колодца 1 до Ксущ.10 - 103,1м)</t>
  </si>
  <si>
    <t>Основание:проект -ВК-2506-НК</t>
  </si>
  <si>
    <t>Составил:_______________________Л.Н.Кощеева</t>
  </si>
  <si>
    <t>Проверил:_______________________Н.И.Серебрякова</t>
  </si>
  <si>
    <t xml:space="preserve">                           Раздел 1. </t>
  </si>
  <si>
    <t xml:space="preserve">                                   Земляные работы (для Д 800мм)</t>
  </si>
  <si>
    <t>ТЕР01-01-022-13
Разработка грунта в траншеях экскаватором «обратная лопата» с ковшом вместимостью 0,5 (0,5-0,63) м3,с погрузкой на автосамосвалы, группа грунтов: 1
1000 м3 грунта</t>
  </si>
  <si>
    <t>3704,38
_____
491,37</t>
  </si>
  <si>
    <t>1608
_____
213</t>
  </si>
  <si>
    <t>Р</t>
  </si>
  <si>
    <t>7300
_____
1926</t>
  </si>
  <si>
    <t>С601-9005
Перевозка грузов автомобилями-самосвалами (работающими вне карьеров): расстояние 5 км, класс груза I
т</t>
  </si>
  <si>
    <t>ТЕР01-01-016-02
Работа на отвале, группа грунтов 2,3
1000 м3 грунта</t>
  </si>
  <si>
    <t>35,99
_____
4,88</t>
  </si>
  <si>
    <t>357,63
_____
64,83</t>
  </si>
  <si>
    <t>16
_____
2</t>
  </si>
  <si>
    <t>155
_____
28</t>
  </si>
  <si>
    <t>141
_____
10</t>
  </si>
  <si>
    <t>793
_____
258</t>
  </si>
  <si>
    <t>ТЕР01-01-009-13
Разработка грунта в траншеях экскаватором «обратная лопата» с ковшом вместимостью 0,5 (0,5-0,63) м3, в отвал группа грунтов: 1
1000 м3 грунта</t>
  </si>
  <si>
    <t>3050,67
_____
404,66</t>
  </si>
  <si>
    <t>3313
_____
439</t>
  </si>
  <si>
    <t>15043
_____
3968</t>
  </si>
  <si>
    <t>ТЕР01-02-057-03
Доработка грунта вручную в траншеях глубиной до 2 м без креплений с откосами, группа грунтов 3
100 м3 грунта</t>
  </si>
  <si>
    <t>ТЕР23-01-001-01
Устройство основания под трубопроводы песчаного
10 м3 основания</t>
  </si>
  <si>
    <t>105,37
_____
1287</t>
  </si>
  <si>
    <t>39,04
_____
4,26</t>
  </si>
  <si>
    <t>298
_____
3643</t>
  </si>
  <si>
    <t>110
_____
12</t>
  </si>
  <si>
    <t>2698
_____
10236</t>
  </si>
  <si>
    <t>360
_____
109</t>
  </si>
  <si>
    <t>ТЕР23-01-001-01
Подбивка пазух трубопровода вручную песком
10 м3 основания</t>
  </si>
  <si>
    <t>184
_____
2253</t>
  </si>
  <si>
    <t>68
_____
7</t>
  </si>
  <si>
    <t>1668
_____
6331</t>
  </si>
  <si>
    <t>222
_____
67</t>
  </si>
  <si>
    <t>ТЕР01-01-034-02
Засыпка траншей и котлованов с перемещением грунта до 5 м бульдозерами мощностью 96 (130) кВт (л.с.), 2 группа грунтов (песок)
1000 м3 грунта</t>
  </si>
  <si>
    <t>805,2
_____
109,57</t>
  </si>
  <si>
    <t>79
_____
11</t>
  </si>
  <si>
    <t>384
_____
97</t>
  </si>
  <si>
    <t>ТЕР01-01-034-02
Вторичная засыпка траншей и котлованов с перемещением грунта до 5 м бульдозерами мощностью 96 (130) кВт (л.с.), 2 группа грунтов (песок)
1000 м3 грунта</t>
  </si>
  <si>
    <t>168
_____
23</t>
  </si>
  <si>
    <t>819
_____
207</t>
  </si>
  <si>
    <t>ТЕР01-02-005-01
Уплотнение грунта пневматическими трамбовками, группа грунтов 1, 2
100 м3 уплотненного грунта</t>
  </si>
  <si>
    <t>201,78
_____
37</t>
  </si>
  <si>
    <t>619
_____
114</t>
  </si>
  <si>
    <t>2772
_____
1026</t>
  </si>
  <si>
    <t>ТСЦ-408-0122
Песок природный для строительных: работ средний
м3</t>
  </si>
  <si>
    <t xml:space="preserve">
_____
117</t>
  </si>
  <si>
    <t xml:space="preserve">
_____
35919</t>
  </si>
  <si>
    <t xml:space="preserve">
_____
100957</t>
  </si>
  <si>
    <t>М</t>
  </si>
  <si>
    <t>ТЕР01-01-034-03
Засыпка траншей и котлованов с перемещением грунта до 5 м бульдозерами мощностью 96 (130) кВт (л.с.), 3 группа грунтов
1000 м3 грунта</t>
  </si>
  <si>
    <t>885,6
_____
120,52</t>
  </si>
  <si>
    <t>963
_____
131</t>
  </si>
  <si>
    <t>4685
_____
1183</t>
  </si>
  <si>
    <t xml:space="preserve">                                   Устройство колодцев</t>
  </si>
  <si>
    <t>182
_____
24</t>
  </si>
  <si>
    <t>824
_____
217</t>
  </si>
  <si>
    <t>18
_____
3</t>
  </si>
  <si>
    <t>16
_____
1</t>
  </si>
  <si>
    <t>90
_____
29</t>
  </si>
  <si>
    <t>1467
_____
195</t>
  </si>
  <si>
    <t>6663
_____
1758</t>
  </si>
  <si>
    <t>ТЕР23-01-001-01
Устройство основания под колодцы песчаного
10 м3 основания</t>
  </si>
  <si>
    <t>21
_____
257</t>
  </si>
  <si>
    <t>8
_____
1</t>
  </si>
  <si>
    <t>191
_____
724</t>
  </si>
  <si>
    <t>25
_____
8</t>
  </si>
  <si>
    <t>ТЕР01-01-034-01
Засыпка траншей и котлованов с перемещением грунта до 5 м бульдозерами мощностью: 96 кВт (130 л.с.), группа грунтов 1
1000 м3 грунта</t>
  </si>
  <si>
    <t>709,2
_____
96,51</t>
  </si>
  <si>
    <t>356
_____
48</t>
  </si>
  <si>
    <t>1733
_____
437</t>
  </si>
  <si>
    <t>ТЕР23-03-001-07
Устройство круглых сборных железобетонных канализационных колодцев диаметром: 2 м в сухих грунтах
10 м3 железобетонных и бетонных конструкций колодца</t>
  </si>
  <si>
    <t>924,71
_____
15053,58</t>
  </si>
  <si>
    <t>2092,28
_____
177,23</t>
  </si>
  <si>
    <t>1595
_____
25968</t>
  </si>
  <si>
    <t>3609
_____
306</t>
  </si>
  <si>
    <t>14419
_____
98415</t>
  </si>
  <si>
    <t>14495
_____
4121</t>
  </si>
  <si>
    <t>ТЕР08-02-001-09
Кладка кирпичной горловины
1 м3 кладки</t>
  </si>
  <si>
    <t>74,41
_____
24,87</t>
  </si>
  <si>
    <t>33,39
_____
5,88</t>
  </si>
  <si>
    <t>74
_____
26</t>
  </si>
  <si>
    <t>33
_____
6</t>
  </si>
  <si>
    <t>673
_____
126</t>
  </si>
  <si>
    <t>131
_____
53</t>
  </si>
  <si>
    <t>ТСЦ-402-0013
Раствор готовый кладочный цементно-известковый марки: 50
м3</t>
  </si>
  <si>
    <t xml:space="preserve">
_____
693</t>
  </si>
  <si>
    <t xml:space="preserve">
_____
153</t>
  </si>
  <si>
    <t xml:space="preserve">
_____
532</t>
  </si>
  <si>
    <t>ТСЦ-404-0005
Кирпич керамический одинарный, размером 250х120х65 мм, марка: 100
1000 шт.</t>
  </si>
  <si>
    <t xml:space="preserve">
_____
1379</t>
  </si>
  <si>
    <t xml:space="preserve">
_____
552</t>
  </si>
  <si>
    <t xml:space="preserve">
_____
3244</t>
  </si>
  <si>
    <t>ТСЦ-201-0650
Ограждения лестничных проемов, лестничные марши, пожарные лестницы
т</t>
  </si>
  <si>
    <t xml:space="preserve">
_____
12590</t>
  </si>
  <si>
    <t xml:space="preserve">
_____
604</t>
  </si>
  <si>
    <t xml:space="preserve">
_____
2590</t>
  </si>
  <si>
    <t>ТСЦ-509-3906
Скобы: ходовые
шт.</t>
  </si>
  <si>
    <t xml:space="preserve">
_____
6,78</t>
  </si>
  <si>
    <t xml:space="preserve">
_____
20</t>
  </si>
  <si>
    <t xml:space="preserve">
_____
129</t>
  </si>
  <si>
    <t>ТСЦ-101-2536
Люки чугунные: тяжелый
шт.</t>
  </si>
  <si>
    <t xml:space="preserve">
_____
882</t>
  </si>
  <si>
    <t xml:space="preserve">
_____
2646</t>
  </si>
  <si>
    <t xml:space="preserve">
_____
9206</t>
  </si>
  <si>
    <t>ТСЦ-201-0635
Вторая крышка люка
т</t>
  </si>
  <si>
    <t xml:space="preserve">
_____
14989,14</t>
  </si>
  <si>
    <t xml:space="preserve">
_____
551</t>
  </si>
  <si>
    <t xml:space="preserve">
_____
2049</t>
  </si>
  <si>
    <t xml:space="preserve">                           Раздел 2. Трубопроводы</t>
  </si>
  <si>
    <t>ТЕР22-01-021-17
Укладка трубопроводов из полиэтиленовых труб диаметром: 1000 мм
1 км трубопровода</t>
  </si>
  <si>
    <t>13085,32
_____
5859,24</t>
  </si>
  <si>
    <t>36465,71
_____
3220,86</t>
  </si>
  <si>
    <t>1349
_____
604</t>
  </si>
  <si>
    <t>3760
_____
332</t>
  </si>
  <si>
    <t>12195
_____
3622</t>
  </si>
  <si>
    <t>15610
_____
3057</t>
  </si>
  <si>
    <t>ЧелСЦена код 15.02.132.4
Труба из полиэтилена двухслойная профилированная раструбная для систем водоотведения "КОРСИС" DN/ОD 1000 (Двн.851мм) SN 8   7558/4.42*1.05
м</t>
  </si>
  <si>
    <t xml:space="preserve">
_____
1795,45</t>
  </si>
  <si>
    <t xml:space="preserve">
_____
186962</t>
  </si>
  <si>
    <t xml:space="preserve">
_____
826373</t>
  </si>
  <si>
    <t>ЧелСЦена код 20.09.361
Муфта для полиэтиленовых труб безнапорной канализации "КОРСИС" DN/ОD 1000 (Двн.851мм) 7600/4.42*1.05
шт</t>
  </si>
  <si>
    <t xml:space="preserve">
_____
1805,43</t>
  </si>
  <si>
    <t xml:space="preserve">
_____
3611</t>
  </si>
  <si>
    <t xml:space="preserve">
_____
15960</t>
  </si>
  <si>
    <t>ТЕР22-01-011-18
Укладка стальных водопроводных труб диаметром: 1200 мм (футляр)
1 км трубопровода</t>
  </si>
  <si>
    <t>31154,2
_____
22310,08</t>
  </si>
  <si>
    <t>172585,2
_____
17731,9</t>
  </si>
  <si>
    <t>265
_____
189</t>
  </si>
  <si>
    <t>1467
_____
151</t>
  </si>
  <si>
    <t>2393
_____
823</t>
  </si>
  <si>
    <t>5584
_____
1363</t>
  </si>
  <si>
    <t>ТСЦ-103-0279
Трубы стальные электросварные прямошовные и спирально-шовные группы А и Б с сопротивлением по разрыву 38 кгс/мм2, наружный диаметр: 1220 мм, толщина стенки 9 мм
м</t>
  </si>
  <si>
    <t xml:space="preserve">
_____
1980</t>
  </si>
  <si>
    <t xml:space="preserve">
_____
16897</t>
  </si>
  <si>
    <t xml:space="preserve">
_____
90112</t>
  </si>
  <si>
    <t>ТЕР22-05-003-14
Протаскивание в футляр труб диаметром: 1000 мм
100 м трубы, уложенной в футляр</t>
  </si>
  <si>
    <t>1678,08
_____
11791,72</t>
  </si>
  <si>
    <t>143
_____
1002</t>
  </si>
  <si>
    <t>1290
_____
3669</t>
  </si>
  <si>
    <t>47
_____
9</t>
  </si>
  <si>
    <t>ТЕР09-03-039-04
Монтаж опорных конструкций: подвесок и хомутов для крепления трубопроводов внутри зданий и сооружений (для протаскивания трубопровода в футляре)
1 т конструкций</t>
  </si>
  <si>
    <t>1234,81
_____
412,04</t>
  </si>
  <si>
    <t>104,32
_____
1,96</t>
  </si>
  <si>
    <t>106
_____
35</t>
  </si>
  <si>
    <t>957
_____
115</t>
  </si>
  <si>
    <t>31
_____
4</t>
  </si>
  <si>
    <t>ТСЦ-201-8059
Опорные части, седла, кронштейны и хомуты
т</t>
  </si>
  <si>
    <t xml:space="preserve">
_____
12870</t>
  </si>
  <si>
    <t xml:space="preserve">
_____
1103</t>
  </si>
  <si>
    <t xml:space="preserve">
_____
5307</t>
  </si>
  <si>
    <t xml:space="preserve">                                   Временная опора для крепления сущ. теплосети (лист 12)</t>
  </si>
  <si>
    <t>ТЕР09-03-039-02
Монтаж опорных конструкций для крепления трубопроводов внутри зданий и сооружений, массой до 0,5 т (временные опоры)
1 т конструкций</t>
  </si>
  <si>
    <t>567,65
_____
130,19</t>
  </si>
  <si>
    <t>116,11
_____
1,8</t>
  </si>
  <si>
    <t>651
_____
149</t>
  </si>
  <si>
    <t>133
_____
2</t>
  </si>
  <si>
    <t>5883
_____
607</t>
  </si>
  <si>
    <t>722
_____
42</t>
  </si>
  <si>
    <t>ТЕР09-03-039-02
Демонтаж опорных конструкций для крепления трубопроводов внутри зданий и сооружений, массой до 0,5 т
1 т конструкций</t>
  </si>
  <si>
    <t>81,28
_____
1,26</t>
  </si>
  <si>
    <t>93
_____
1</t>
  </si>
  <si>
    <t>505
_____
29</t>
  </si>
  <si>
    <t>ТЕР07-05-001-01
Установка блоков стен подвалов массой до 0,5 т
100 шт. сборных конструкций</t>
  </si>
  <si>
    <t>583,88
_____
1096,28</t>
  </si>
  <si>
    <t>2358,57
_____
286,26</t>
  </si>
  <si>
    <t>23
_____
45</t>
  </si>
  <si>
    <t>94
_____
11</t>
  </si>
  <si>
    <t>211
_____
179</t>
  </si>
  <si>
    <t>357
_____
123</t>
  </si>
  <si>
    <t>ТЕР07-05-001-01
Демонтаж блоков стен подвалов массой до 0,5 т
100 шт. сборных конструкций</t>
  </si>
  <si>
    <t>1886,86
_____
229,01</t>
  </si>
  <si>
    <t>75
_____
9</t>
  </si>
  <si>
    <t>286
_____
99</t>
  </si>
  <si>
    <t xml:space="preserve">                                   Временная опора для защиты сущ. эл.кабеля и водопровода  Д 100мм (лист 13)</t>
  </si>
  <si>
    <t>46
_____
12</t>
  </si>
  <si>
    <t>420
_____
43</t>
  </si>
  <si>
    <t>51
_____
3</t>
  </si>
  <si>
    <t>36
_____
2</t>
  </si>
  <si>
    <t xml:space="preserve">                                   Отмостка вокруг колодцев (толщ. слоя 4см)</t>
  </si>
  <si>
    <t>ТЕР27-06-017-01
Устройство бетонной отмостки вокруг колодца
1000 м2 основания</t>
  </si>
  <si>
    <t>3333,9
_____
7098,04</t>
  </si>
  <si>
    <t>2438,31
_____
215,97</t>
  </si>
  <si>
    <t>80
_____
170</t>
  </si>
  <si>
    <t>59
_____
5</t>
  </si>
  <si>
    <t>724
_____
597</t>
  </si>
  <si>
    <t>196
_____
49</t>
  </si>
  <si>
    <t>ТЕР27-06-017-02
При изменении толщины слоя (бетон дорожный В12,5 (М150)) на каждый 1 см до-бавлять к расценке 27-06-017-1               
1000 м2 основания</t>
  </si>
  <si>
    <t>62,32
_____
73,03</t>
  </si>
  <si>
    <t>5,78
_____
0,33</t>
  </si>
  <si>
    <t>-18
_____
-21</t>
  </si>
  <si>
    <t>-162
_____
-95</t>
  </si>
  <si>
    <t>-7
_____
-2</t>
  </si>
  <si>
    <t>ТСЦ-401-0105
Бетон дорожный, класс: В12,5 (М150)
м3</t>
  </si>
  <si>
    <t xml:space="preserve">
_____
610</t>
  </si>
  <si>
    <t xml:space="preserve">
_____
580</t>
  </si>
  <si>
    <t xml:space="preserve">
_____
2441</t>
  </si>
  <si>
    <t>Итого прямые затраты по смете</t>
  </si>
  <si>
    <t>7712,00
_____
283932,00</t>
  </si>
  <si>
    <t>26928,00
_____
2072,00</t>
  </si>
  <si>
    <t>69723,00
_____
1184303,00</t>
  </si>
  <si>
    <t>109439,00
_____
20242,00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</si>
  <si>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</si>
  <si>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</si>
  <si>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</si>
  <si>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</si>
  <si>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</si>
  <si>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</si>
  <si>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Итоги по смете:</t>
  </si>
  <si>
    <t xml:space="preserve">    Земляные работы, выполняемые механизированным способом</t>
  </si>
  <si>
    <t xml:space="preserve">    Перевозка грузов автомобильным транспортом</t>
  </si>
  <si>
    <t xml:space="preserve">    Земляные работы, выполняемые ручным способом</t>
  </si>
  <si>
    <t xml:space="preserve">    Наружные сети водопровода, канализации, теплоснабжения, газопровода</t>
  </si>
  <si>
    <t xml:space="preserve">    Конструкции из кирпича и блоков</t>
  </si>
  <si>
    <t xml:space="preserve">    Строительные металлические конструкции</t>
  </si>
  <si>
    <t xml:space="preserve">    Бетонные и железобетонные сборные конструкции в жилищно-гражданском строительстве</t>
  </si>
  <si>
    <t xml:space="preserve">    Автомобильные дороги</t>
  </si>
  <si>
    <t xml:space="preserve">    Итого</t>
  </si>
  <si>
    <t xml:space="preserve">    Поправка на транспорт -0,42%</t>
  </si>
  <si>
    <t xml:space="preserve">    НДС 18%</t>
  </si>
  <si>
    <t xml:space="preserve">    ВСЕГО по смете</t>
  </si>
  <si>
    <t xml:space="preserve">          Ресурсы подрядчика</t>
  </si>
  <si>
    <t xml:space="preserve">                  Трудозатраты</t>
  </si>
  <si>
    <t>1-2-0</t>
  </si>
  <si>
    <t>Рабочий строитель (ср 2)</t>
  </si>
  <si>
    <t xml:space="preserve">чел.час
</t>
  </si>
  <si>
    <t>1-2-5</t>
  </si>
  <si>
    <t>Рабочий строитель (ср 2,5)</t>
  </si>
  <si>
    <t>1-2-7</t>
  </si>
  <si>
    <t>Рабочий строитель (ср 2,7)</t>
  </si>
  <si>
    <t>1-3-0</t>
  </si>
  <si>
    <t>Рабочий строитель (ср 3)</t>
  </si>
  <si>
    <t>1-3-2</t>
  </si>
  <si>
    <t>Рабочий строитель (ср 3,2)</t>
  </si>
  <si>
    <t>1-3-4</t>
  </si>
  <si>
    <t>Рабочий строитель (ср 3,4)</t>
  </si>
  <si>
    <t>1-3-5</t>
  </si>
  <si>
    <t>Рабочий строитель (ср 3,5)</t>
  </si>
  <si>
    <t>1-4-0</t>
  </si>
  <si>
    <t>Рабочий строитель (ср 4)</t>
  </si>
  <si>
    <t>1-4-5</t>
  </si>
  <si>
    <t>Рабочий строитель (ср 4,5)</t>
  </si>
  <si>
    <t>Затраты труда машинистов</t>
  </si>
  <si>
    <t/>
  </si>
  <si>
    <t>Итого по трудовым ресурсам</t>
  </si>
  <si>
    <t xml:space="preserve">руб
</t>
  </si>
  <si>
    <t xml:space="preserve">                  Машины и механизмы</t>
  </si>
  <si>
    <t>Краны башенные при работе на других видах строительства: 8 т</t>
  </si>
  <si>
    <t xml:space="preserve">маш.-ч
</t>
  </si>
  <si>
    <t>ГК ЕТО, пост.№15/1</t>
  </si>
  <si>
    <t>Краны на автомобильном ходу при работе на других видах строительства: 10 т</t>
  </si>
  <si>
    <t>Краны на гусеничном ходу при работе на других видах строительства: до 16 т</t>
  </si>
  <si>
    <t>Автопогрузчики 5 т</t>
  </si>
  <si>
    <t>Лебедки ручные и рычажные тяговым усилием: 29,43 кН (3 т)</t>
  </si>
  <si>
    <t>Лебедки электрические тяговым усилием: до 31,39 кН (3,2 т)</t>
  </si>
  <si>
    <t>Электростанции передвижные: 4 кВт</t>
  </si>
  <si>
    <t>Аппарат для газовой сварки и резки</t>
  </si>
  <si>
    <t>Преобразователи сварочные с номинальным сварочным током 315-500 А</t>
  </si>
  <si>
    <t>Электрические печи для сушки сварочных материалов с регулированием температуры в пределах: от 80 °С до 500 °С</t>
  </si>
  <si>
    <t>Электрические печи для сушки сварочных материалов с регулированием температуры в пределах: от 80 °С до 500 °С при работе от передвижных электростанций</t>
  </si>
  <si>
    <t>Установки для гидравлических испытаний трубопроводов, давление нагнетания: низкое 0,1 МПа (1 кгс/см2), высокое 10 МПа (100 кгс/см2) при работе от передвижных электростанций</t>
  </si>
  <si>
    <t>Компрессоры передвижные с двигателем внутреннего сгорания давлением: до 686 кПа (7 ат), производительность 5 м3/мин</t>
  </si>
  <si>
    <t>Экскаваторы одноковшовые дизельные на гусеничном ходу при работе на других видах строительства: 0,5 м3</t>
  </si>
  <si>
    <t>Бульдозеры при работе на сооружении магистральных трубопроводов: 96 кВт (130 л.с.)</t>
  </si>
  <si>
    <t>Бульдозеры при работе на других видах строительства: 79 кВт (108 л.с.)</t>
  </si>
  <si>
    <t>Бульдозеры при работе на других видах строительства: 96 кВт (130 л.с.)</t>
  </si>
  <si>
    <t>Вибратор поверхностный</t>
  </si>
  <si>
    <t>Котлы битумные: передвижные 1000 л</t>
  </si>
  <si>
    <t>Машины поливомоечные 6000 л</t>
  </si>
  <si>
    <t>Агрегаты сварочные двухпостовые для ручной сварки: на тракторе 79 кВт (108 л.с.)</t>
  </si>
  <si>
    <t>Трубоукладчики для труб диаметром: 1200 мм грузоподъемностью 50 т</t>
  </si>
  <si>
    <t>ЧелСЦена, май 2011 г., ч.2</t>
  </si>
  <si>
    <t>Установки для подогрева стыков</t>
  </si>
  <si>
    <t>ЧелСЦена, май 2011 г., ч.2 (151700-1)</t>
  </si>
  <si>
    <t>Машины шлифовальные: электрические</t>
  </si>
  <si>
    <t>Трамбовки пневматические при работе от: передвижных компрессорных станций</t>
  </si>
  <si>
    <t>ГК ЕТО, пост.№15/1 (331101-1)</t>
  </si>
  <si>
    <t>Трамбовки электрические</t>
  </si>
  <si>
    <t>Сварочный агрегат: «OMICRON»</t>
  </si>
  <si>
    <t>Автомобили бортовые, грузоподъемность: до 5 т</t>
  </si>
  <si>
    <t>Автомобиль-самосвал, грузоподъемность: до 7 т</t>
  </si>
  <si>
    <t>Тягачи седельные, грузоподъемность: 15 т</t>
  </si>
  <si>
    <t>Полуприцепы общего назначения, грузоподъемность: 15 т</t>
  </si>
  <si>
    <t>С601-9005</t>
  </si>
  <si>
    <t>Перевозка грузов автомобилями-самосвалами (работающими вне карьеров): расстояние 5 км, класс груза I</t>
  </si>
  <si>
    <t xml:space="preserve">т
</t>
  </si>
  <si>
    <t>Итого по строительным машинам</t>
  </si>
  <si>
    <t xml:space="preserve">                  Материалы</t>
  </si>
  <si>
    <t>101-0309</t>
  </si>
  <si>
    <t>Канаты пеньковые пропитанные...</t>
  </si>
  <si>
    <t>Среднее (10.01.396/30301.03*32875.34, 10.01.392)</t>
  </si>
  <si>
    <t xml:space="preserve">   - Канаты пеньковые пропитанные</t>
  </si>
  <si>
    <t>101-0324</t>
  </si>
  <si>
    <t>Кислород технический: газообразный</t>
  </si>
  <si>
    <t xml:space="preserve">м3
</t>
  </si>
  <si>
    <t>26.03.080</t>
  </si>
  <si>
    <t>101-0782</t>
  </si>
  <si>
    <t>Поковки из квадратных заготовок, масса: 1,8 кг</t>
  </si>
  <si>
    <t>Пост. ETO № 15/1 от 19.05.2011 г., 17/11 от 02.06.2011 г. п.117</t>
  </si>
  <si>
    <t>101-0797</t>
  </si>
  <si>
    <t>Проволока горячекатаная в мотках, диаметром 6,3-6,5 мм...</t>
  </si>
  <si>
    <t>Пост. ETO № 15/1 от 19.05.2011 г., 17/11 от 02.06.2011 г. п.118</t>
  </si>
  <si>
    <t xml:space="preserve">   - Проволока горячекатаная в мотках, диаметром 6,3-6,5 мм</t>
  </si>
  <si>
    <t>101-0807</t>
  </si>
  <si>
    <t>Проволока сварочная легированная диаметром: 4 мм</t>
  </si>
  <si>
    <t>Пост. ETO № 15/1 от 19.05.2011 г., 17/11 от 02.06.2011 г. п.119</t>
  </si>
  <si>
    <t>101-0850</t>
  </si>
  <si>
    <t>Резина листовая вулканизованная цветная</t>
  </si>
  <si>
    <t xml:space="preserve">кг
</t>
  </si>
  <si>
    <t>11.06.420/42.8*22.12</t>
  </si>
  <si>
    <t>101-0962</t>
  </si>
  <si>
    <t>Смазка солидол жировой марки «Ж»</t>
  </si>
  <si>
    <t>27.01.090</t>
  </si>
  <si>
    <t>101-1019</t>
  </si>
  <si>
    <t>Швеллеры № 40 из стали марки: Ст0...</t>
  </si>
  <si>
    <t>08.04.086/5349.52*4822.3</t>
  </si>
  <si>
    <t xml:space="preserve">   - Швеллеры № 40 из стали марки: Ст0</t>
  </si>
  <si>
    <t>101-1305</t>
  </si>
  <si>
    <t>Портландцемент общестроительного назначения бездобавочный, марки: 400</t>
  </si>
  <si>
    <t>Пост. ETO № 15/1 от 19.05.2011 г., 17/11 от 02.06.2011 г. п.128</t>
  </si>
  <si>
    <t>101-1513</t>
  </si>
  <si>
    <t>Электроды диаметром: 4 мм Э42</t>
  </si>
  <si>
    <t>08.07.005</t>
  </si>
  <si>
    <t>101-1515</t>
  </si>
  <si>
    <t>Электроды диаметром: 4 мм Э46</t>
  </si>
  <si>
    <t>Среднее (08.07.010, 08.07.030, 08.07.100)</t>
  </si>
  <si>
    <t>101-1555</t>
  </si>
  <si>
    <t>Битумы нефтяные дорожные марки: БНД-60/90, БНД 90/130, сорт высший</t>
  </si>
  <si>
    <t>Пост. ETO № 15/1 от 19.05.2011 г., 17/11 от 02.06.2011 г. п.509</t>
  </si>
  <si>
    <t>101-1564</t>
  </si>
  <si>
    <t>Гидроизол</t>
  </si>
  <si>
    <t xml:space="preserve">м2
</t>
  </si>
  <si>
    <t>Среднее (11.01.495.2,11.01.2721,10.02.112, 10.02.111)</t>
  </si>
  <si>
    <t>101-1714</t>
  </si>
  <si>
    <t>Болты с гайками и шайбами строительные...</t>
  </si>
  <si>
    <t>Пост. ETO № 15/1 от 19.05.2011 г., 17/11 от 02.06.2011 г. п.139</t>
  </si>
  <si>
    <t xml:space="preserve">   - Болты с гайками и шайбами строительные</t>
  </si>
  <si>
    <t>101-1742</t>
  </si>
  <si>
    <t>Толь с крупнозернистой посыпкой гидроизоляционный марки ТГ-350</t>
  </si>
  <si>
    <t>11.01.328</t>
  </si>
  <si>
    <t>101-1805</t>
  </si>
  <si>
    <t>Гвозди строительные...</t>
  </si>
  <si>
    <t>Пост. ETO № 15/1 от 19.05.2011 г., 17/11 от 02.06.2011 г. п.144</t>
  </si>
  <si>
    <t xml:space="preserve">   - Гвозди строительные</t>
  </si>
  <si>
    <t>101-2278</t>
  </si>
  <si>
    <t>Пропан-бутан, смесь техническая</t>
  </si>
  <si>
    <t>26.03.130</t>
  </si>
  <si>
    <t>101-2467</t>
  </si>
  <si>
    <t>Растворитель марки: Р-4...</t>
  </si>
  <si>
    <t>Среднее (14.01.401, 14.01.402)</t>
  </si>
  <si>
    <t xml:space="preserve">   - Растворитель марки: Р-4</t>
  </si>
  <si>
    <t>101-2562</t>
  </si>
  <si>
    <t>Флюс: АН-47</t>
  </si>
  <si>
    <t>Пост. ETO № 15/1 от 19.05.2011 г., 17/11 от 02.06.2011 г. п.355</t>
  </si>
  <si>
    <t>101-2611</t>
  </si>
  <si>
    <t>Опалубка металлическая</t>
  </si>
  <si>
    <t>Пост. ETO № 15/1 от 19.05.2011 г., 17/11 от 02.06.2011 г. п.239</t>
  </si>
  <si>
    <t>102-0023</t>
  </si>
  <si>
    <t>Бруски обрезные хвойных пород длиной: 4-6,5 м, шириной 75-150 мм, толщиной 40-75 мм, I сорта...</t>
  </si>
  <si>
    <t>09.01.071</t>
  </si>
  <si>
    <t xml:space="preserve">   - Бруски обрезные хвойных пород длиной: 4-6,5 м, шириной 75-150 мм, толщиной 40-75 мм, I сорта</t>
  </si>
  <si>
    <t>102-0025</t>
  </si>
  <si>
    <t>Бруски обрезные хвойных пород длиной: 4-6,5 м, шириной 75-150 мм, толщиной 40-75 мм, III сорта</t>
  </si>
  <si>
    <t>Пост. ETO № 15/1 от 19.05.2011 г., 17/11 от 02.06.2011 г. п.176</t>
  </si>
  <si>
    <t>113-0021</t>
  </si>
  <si>
    <t>Грунтовка: ГФ-021 красно-коричневая...</t>
  </si>
  <si>
    <t>Пост. ETO № 15/1 от 19.05.2011 г., 17/11 от 02.06.2011 г. п.219</t>
  </si>
  <si>
    <t xml:space="preserve">   - Грунтовка: ГФ-021 красно-коричневая</t>
  </si>
  <si>
    <t>203-0512</t>
  </si>
  <si>
    <t>Щиты: из досок толщиной 40 мм</t>
  </si>
  <si>
    <t>09.01.133*0.04*2.55</t>
  </si>
  <si>
    <t>401-0006</t>
  </si>
  <si>
    <t>Бетон тяжелый, класс: В15 (М200)</t>
  </si>
  <si>
    <t>Пост. ETO № 15/1 от 19.05.2011 г., 17/11 от 02.06.2011 г. п.060</t>
  </si>
  <si>
    <t>401-0085</t>
  </si>
  <si>
    <t>Бетон тяжелый, крупность заполнителя: 10 мм, класс В12,5 (М150)</t>
  </si>
  <si>
    <t>Пост. ETO № 15/1 от 19.05.2011 г., 17/11 от 02.06.2011 г. п.400</t>
  </si>
  <si>
    <t>402-0002</t>
  </si>
  <si>
    <t>Раствор готовый кладочный цементный марки: 50</t>
  </si>
  <si>
    <t>Пост. ETO № 15/1 от 19.05.2011 г., 17/11 от 02.06.2011 г. п.072</t>
  </si>
  <si>
    <t>402-0004</t>
  </si>
  <si>
    <t>Раствор готовый кладочный цементный марки: 100</t>
  </si>
  <si>
    <t>Пост. ETO № 15/1 от 19.05.2011 г., 17/11 от 02.06.2011 г. п.073</t>
  </si>
  <si>
    <t>402-0064</t>
  </si>
  <si>
    <t>Раствор асбоцементный</t>
  </si>
  <si>
    <t>Среднее (101.3204,402.0064)</t>
  </si>
  <si>
    <t>403-0135</t>
  </si>
  <si>
    <t>Кольца для колодцев сборные железобетонные диаметром: 2000 мм, высотой 0,59 м</t>
  </si>
  <si>
    <t xml:space="preserve">м
</t>
  </si>
  <si>
    <t>Пост. ETO № 15/1 от 19.05.2011 г., 17/11 от 02.06.2011 г. п.039*0.66</t>
  </si>
  <si>
    <t>403-3120</t>
  </si>
  <si>
    <t>Плиты железобетонные: покрытий, перекрытий и днищ</t>
  </si>
  <si>
    <t>Среднее (01.15.055,01.15.060,01.15.050)</t>
  </si>
  <si>
    <t>408-0015</t>
  </si>
  <si>
    <t>Щебень из природного камня для строительных работ марка: 800, фракция 20-40 мм</t>
  </si>
  <si>
    <t>Пост. ETO № 15/1 от 19.05.2011 г., 17/11 от 02.06.2011 г. п.504</t>
  </si>
  <si>
    <t>408-0122</t>
  </si>
  <si>
    <t>Песок природный для строительных: работ средний...</t>
  </si>
  <si>
    <t>Пост. ETO № 15/1 от 19.05.2011 г., 17/11 от 02.06.2011 г. п.095</t>
  </si>
  <si>
    <t xml:space="preserve">   - Песок природный для строительных: работ средний</t>
  </si>
  <si>
    <t>411-0001</t>
  </si>
  <si>
    <t>Вода...</t>
  </si>
  <si>
    <t>Среднее (26.01.015, 26.01.017)</t>
  </si>
  <si>
    <t xml:space="preserve">   - Вода</t>
  </si>
  <si>
    <t>508-0097</t>
  </si>
  <si>
    <t>Канат двойной свивки типа ТК, конструкции 6х19(1+6+12)+1 о.с., оцинкованный из проволок марки В, маркировочная группа: 1770 н/мм2, диаметром 5,5 мм...</t>
  </si>
  <si>
    <t xml:space="preserve">10 м
</t>
  </si>
  <si>
    <t>08.05.253</t>
  </si>
  <si>
    <t xml:space="preserve">   - Канат двойной свивки типа ТК, конструкции 6х19(1+6+12)+1 о.с., оцинкованный из проволок марки В, маркировочная группа: 1770 н/мм2, диаметром 5,5 мм</t>
  </si>
  <si>
    <t>ТСЦ-101-2536</t>
  </si>
  <si>
    <t>Люки чугунные: тяжелый</t>
  </si>
  <si>
    <t xml:space="preserve">шт.
</t>
  </si>
  <si>
    <t>Пост. ETO № 15/1 от 19.05.2011 г., 17/11 от 02.06.2011 г. п.196</t>
  </si>
  <si>
    <t>ТСЦ-103-0279</t>
  </si>
  <si>
    <t>Трубы стальные электросварные прямошовные и спирально-шовные группы А и Б с сопротивлением по разрыву 38 кгс/мм2, наружный диаметр: 1220 мм, толщина стенки 9 мм</t>
  </si>
  <si>
    <t>Пост. ETO № 15/1 от 19.05.2011 г., 17/11 от 02.06.2011 г. п.189.2*269/1000</t>
  </si>
  <si>
    <t>ТСЦ-201-0635</t>
  </si>
  <si>
    <t>Вторая крышка люка</t>
  </si>
  <si>
    <t>08.01.012</t>
  </si>
  <si>
    <t>ТСЦ-201-0650</t>
  </si>
  <si>
    <t>Ограждения лестничных проемов, лестничные марши, пожарные лестницы</t>
  </si>
  <si>
    <t>Пост. ETO № 15/1 от 19.05.2011 г., 17/11 от 02.06.2011 г. п.233</t>
  </si>
  <si>
    <t>ТСЦ-201-8059</t>
  </si>
  <si>
    <t>Опорные части, седла, кронштейны и хомуты</t>
  </si>
  <si>
    <t>08.01.420</t>
  </si>
  <si>
    <t>ТСЦ-401-0105</t>
  </si>
  <si>
    <t>Бетон дорожный, класс: В12,5 (М150)</t>
  </si>
  <si>
    <t>Среднее (02.02.124, 02.02.030)</t>
  </si>
  <si>
    <t>ТСЦ-402-0013</t>
  </si>
  <si>
    <t>Раствор готовый кладочный цементно-известковый марки: 50</t>
  </si>
  <si>
    <t>Пост. ETO № 15/1 от 19.05.2011 г., 17/11 от 02.06.2011 г. п.076</t>
  </si>
  <si>
    <t>ТСЦ-404-0005</t>
  </si>
  <si>
    <t>Кирпич керамический одинарный, размером 250х120х65 мм, марка: 100</t>
  </si>
  <si>
    <t xml:space="preserve">1000 шт.
</t>
  </si>
  <si>
    <t>Пост. ETO № 15/1 от 19.05.2011 г., 17/11 от 02.06.2011 г. п.004</t>
  </si>
  <si>
    <t>ТСЦ-408-0122</t>
  </si>
  <si>
    <t>Песок природный для строительных: работ средний</t>
  </si>
  <si>
    <t>ТСЦ-509-3906</t>
  </si>
  <si>
    <t>Скобы: ходовые</t>
  </si>
  <si>
    <t>08.05.410</t>
  </si>
  <si>
    <t>ЧелСЦена код 15.02.132.4</t>
  </si>
  <si>
    <t>Труба из полиэтилена двухслойная профилированная раструбная для систем водоотведения "КОРСИС" DN/ОD 1000 (Двн.851мм) SN 8   7558/4.42*1.05</t>
  </si>
  <si>
    <t>ЧелСЦена код 20.09.361</t>
  </si>
  <si>
    <t>Муфта для полиэтиленовых труб безнапорной канализации "КОРСИС" DN/ОD 1000 (Двн.851мм) 7600/4.42*1.05</t>
  </si>
  <si>
    <t xml:space="preserve">шт
</t>
  </si>
  <si>
    <t xml:space="preserve">          Неучтенные ресурсы</t>
  </si>
  <si>
    <t>101-9058</t>
  </si>
  <si>
    <t>Люки чугунные</t>
  </si>
  <si>
    <t>103-9011</t>
  </si>
  <si>
    <t>Трубы стальные</t>
  </si>
  <si>
    <t>201-0650</t>
  </si>
  <si>
    <t>201-9002</t>
  </si>
  <si>
    <t>Конструкции: стальные</t>
  </si>
  <si>
    <t>401-9010</t>
  </si>
  <si>
    <t>Бетон дорожный</t>
  </si>
  <si>
    <t>402-9070</t>
  </si>
  <si>
    <t>Раствор готовый кладочный</t>
  </si>
  <si>
    <t>403-9020</t>
  </si>
  <si>
    <t>Конструкции сборные железобетонные</t>
  </si>
  <si>
    <t>404-9032</t>
  </si>
  <si>
    <t>Кирпич: керамический, силикатный или пустотелый</t>
  </si>
  <si>
    <t>507-9005</t>
  </si>
  <si>
    <t>Трубы полиэтиленовые</t>
  </si>
  <si>
    <t>Итого по строительным материалам</t>
  </si>
  <si>
    <t xml:space="preserve"> </t>
  </si>
  <si>
    <t>(участок Ду800 от колодца 1 до Ксущ.10 - 103,1м)</t>
  </si>
  <si>
    <t>Объект:МП трест "Водоканал"</t>
  </si>
  <si>
    <t>Накладные расходы от ФОТ</t>
  </si>
  <si>
    <t>95% *0,85</t>
  </si>
  <si>
    <t>202,00</t>
  </si>
  <si>
    <t>1560,00</t>
  </si>
  <si>
    <t>Сметная прибыль от ФОТ</t>
  </si>
  <si>
    <t>50% *0,8</t>
  </si>
  <si>
    <t>107,00</t>
  </si>
  <si>
    <t>770,00</t>
  </si>
  <si>
    <t>42,00</t>
  </si>
  <si>
    <t>323,00</t>
  </si>
  <si>
    <t>22,00</t>
  </si>
  <si>
    <t>160,00</t>
  </si>
  <si>
    <t>417,00</t>
  </si>
  <si>
    <t>3214,00</t>
  </si>
  <si>
    <t>220,00</t>
  </si>
  <si>
    <t>1587,00</t>
  </si>
  <si>
    <t>80% *0,85</t>
  </si>
  <si>
    <t>1070,00</t>
  </si>
  <si>
    <t>8229,00</t>
  </si>
  <si>
    <t>45% *0,8</t>
  </si>
  <si>
    <t>602,00</t>
  </si>
  <si>
    <t>4356,00</t>
  </si>
  <si>
    <t>130% *0,85</t>
  </si>
  <si>
    <t>403,00</t>
  </si>
  <si>
    <t>3116,00</t>
  </si>
  <si>
    <t>89% *0,8</t>
  </si>
  <si>
    <t>276,00</t>
  </si>
  <si>
    <t>1993,00</t>
  </si>
  <si>
    <t>248,00</t>
  </si>
  <si>
    <t>1926,00</t>
  </si>
  <si>
    <t>170,00</t>
  </si>
  <si>
    <t>1232,00</t>
  </si>
  <si>
    <t>10,00</t>
  </si>
  <si>
    <t>79,00</t>
  </si>
  <si>
    <t>6,00</t>
  </si>
  <si>
    <t>39,00</t>
  </si>
  <si>
    <t>168,00</t>
  </si>
  <si>
    <t>12,00</t>
  </si>
  <si>
    <t>83,00</t>
  </si>
  <si>
    <t>503,00</t>
  </si>
  <si>
    <t>3869,00</t>
  </si>
  <si>
    <t>265,00</t>
  </si>
  <si>
    <t>1911,00</t>
  </si>
  <si>
    <t>124,00</t>
  </si>
  <si>
    <t>958,00</t>
  </si>
  <si>
    <t>66,00</t>
  </si>
  <si>
    <t>473,00</t>
  </si>
  <si>
    <t>23,00</t>
  </si>
  <si>
    <t>176,00</t>
  </si>
  <si>
    <t>87,00</t>
  </si>
  <si>
    <t>5,00</t>
  </si>
  <si>
    <t>36,00</t>
  </si>
  <si>
    <t>3,00</t>
  </si>
  <si>
    <t>18,00</t>
  </si>
  <si>
    <t>185,00</t>
  </si>
  <si>
    <t>1424,00</t>
  </si>
  <si>
    <t>98,00</t>
  </si>
  <si>
    <t>703,00</t>
  </si>
  <si>
    <t>493,00</t>
  </si>
  <si>
    <t>3790,00</t>
  </si>
  <si>
    <t>277,00</t>
  </si>
  <si>
    <t>2006,00</t>
  </si>
  <si>
    <t>29,00</t>
  </si>
  <si>
    <t>221,00</t>
  </si>
  <si>
    <t>20,00</t>
  </si>
  <si>
    <t>141,00</t>
  </si>
  <si>
    <t>46,00</t>
  </si>
  <si>
    <t>354,00</t>
  </si>
  <si>
    <t>24,00</t>
  </si>
  <si>
    <t>175,00</t>
  </si>
  <si>
    <t>2471,00</t>
  </si>
  <si>
    <t>20579,00</t>
  </si>
  <si>
    <t>1692,00</t>
  </si>
  <si>
    <t>13163,00</t>
  </si>
  <si>
    <t>122% *0,85</t>
  </si>
  <si>
    <t>755,00</t>
  </si>
  <si>
    <t>80% *0,8</t>
  </si>
  <si>
    <t>64,00</t>
  </si>
  <si>
    <t>465,00</t>
  </si>
  <si>
    <t>2185,00</t>
  </si>
  <si>
    <t>16930,00</t>
  </si>
  <si>
    <t>1496,00</t>
  </si>
  <si>
    <t>10829,00</t>
  </si>
  <si>
    <t>541,00</t>
  </si>
  <si>
    <t>4169,00</t>
  </si>
  <si>
    <t>370,00</t>
  </si>
  <si>
    <t>2667,00</t>
  </si>
  <si>
    <t>186,00</t>
  </si>
  <si>
    <t>1442,00</t>
  </si>
  <si>
    <t>127,00</t>
  </si>
  <si>
    <t>922,00</t>
  </si>
  <si>
    <t>90% *0,85</t>
  </si>
  <si>
    <t>95,00</t>
  </si>
  <si>
    <t>740,00</t>
  </si>
  <si>
    <t>85% *0,8</t>
  </si>
  <si>
    <t>90,00</t>
  </si>
  <si>
    <t>653,00</t>
  </si>
  <si>
    <t>588,00</t>
  </si>
  <si>
    <t>4562,00</t>
  </si>
  <si>
    <t>555,00</t>
  </si>
  <si>
    <t>4029,00</t>
  </si>
  <si>
    <t>411,00</t>
  </si>
  <si>
    <t>3193,00</t>
  </si>
  <si>
    <t>388,00</t>
  </si>
  <si>
    <t>2820,00</t>
  </si>
  <si>
    <t>155% *0,85</t>
  </si>
  <si>
    <t>53,00</t>
  </si>
  <si>
    <t>441,00</t>
  </si>
  <si>
    <t>100% *0,8</t>
  </si>
  <si>
    <t>34,00</t>
  </si>
  <si>
    <t>267,00</t>
  </si>
  <si>
    <t>43,00</t>
  </si>
  <si>
    <t>28,00</t>
  </si>
  <si>
    <t>214,00</t>
  </si>
  <si>
    <t>41,00</t>
  </si>
  <si>
    <t>326,00</t>
  </si>
  <si>
    <t>288,00</t>
  </si>
  <si>
    <t>30,00</t>
  </si>
  <si>
    <t>228,00</t>
  </si>
  <si>
    <t>201,00</t>
  </si>
  <si>
    <t>142%</t>
  </si>
  <si>
    <t>121,00</t>
  </si>
  <si>
    <t>1098,00</t>
  </si>
  <si>
    <t>95% *0,8</t>
  </si>
  <si>
    <t>81,00</t>
  </si>
  <si>
    <t>587,00</t>
  </si>
  <si>
    <t>-26,00</t>
  </si>
  <si>
    <t>-233,00</t>
  </si>
  <si>
    <t>-17,00</t>
  </si>
  <si>
    <t>-125,00</t>
  </si>
  <si>
    <t>Составлена в базисных ценах на 01.2000 г. и текущих ценах на 2 квартал 2011г</t>
  </si>
  <si>
    <t xml:space="preserve">на  замену и модернизацию самотечного    коллектора Ду 500 по ул. Советской Армии, ул. Марджани до канализационной насосной станции № 16. Первая  очередь.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</si>
</sst>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\ yy"/>
    <numFmt numFmtId="169" formatCode="mmmm\ yy"/>
    <numFmt numFmtId="170" formatCode="0000"/>
    <numFmt numFmtId="171" formatCode="mmmm\ yyyy"/>
    <numFmt numFmtId="172" formatCode="0.0"/>
    <numFmt numFmtId="173" formatCode="0.000"/>
    <numFmt numFmtId="174" formatCode="0.00000"/>
    <numFmt numFmtId="175" formatCode="0.0000"/>
    <numFmt numFmtId="176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9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10"/>
      <name val="Verdana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15" fillId="20" borderId="3" applyNumberFormat="0" applyAlignment="0" applyProtection="0"/>
    <xf numFmtId="0" fontId="16" fillId="20" borderId="2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>
      <alignment/>
      <protection/>
    </xf>
    <xf numFmtId="0" fontId="20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1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  <xf numFmtId="0" fontId="3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28" fillId="4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160">
    <xf numFmtId="0" fontId="0" fillId="0" borderId="0" xfId="0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82" applyFont="1" applyAlignment="1">
      <alignment horizontal="left"/>
      <protection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85" applyFont="1" applyAlignment="1">
      <alignment horizontal="left" vertical="top"/>
      <protection/>
    </xf>
    <xf numFmtId="2" fontId="9" fillId="0" borderId="0" xfId="0" applyNumberFormat="1" applyFont="1" applyAlignment="1">
      <alignment horizontal="right"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7" fillId="0" borderId="13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right" vertical="top"/>
    </xf>
    <xf numFmtId="0" fontId="9" fillId="0" borderId="14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173" fontId="9" fillId="0" borderId="0" xfId="61" applyNumberFormat="1" applyFont="1" applyBorder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0" xfId="55" applyFont="1" applyAlignment="1">
      <alignment horizontal="right" vertical="top" wrapText="1"/>
      <protection/>
    </xf>
    <xf numFmtId="0" fontId="7" fillId="0" borderId="0" xfId="0" applyFont="1" applyAlignment="1">
      <alignment horizontal="left" indent="1"/>
    </xf>
    <xf numFmtId="0" fontId="11" fillId="0" borderId="0" xfId="0" applyFont="1" applyAlignment="1">
      <alignment/>
    </xf>
    <xf numFmtId="173" fontId="10" fillId="0" borderId="12" xfId="61" applyNumberFormat="1" applyFont="1" applyBorder="1" applyAlignment="1">
      <alignment horizontal="right"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11" fillId="0" borderId="0" xfId="55" applyNumberFormat="1" applyFont="1" applyAlignment="1">
      <alignment horizontal="right" vertical="top" wrapText="1"/>
      <protection/>
    </xf>
    <xf numFmtId="0" fontId="11" fillId="0" borderId="0" xfId="0" applyFont="1" applyAlignment="1">
      <alignment vertical="top"/>
    </xf>
    <xf numFmtId="0" fontId="3" fillId="0" borderId="0" xfId="59">
      <alignment/>
      <protection/>
    </xf>
    <xf numFmtId="0" fontId="0" fillId="0" borderId="0" xfId="61" applyFont="1">
      <alignment/>
      <protection/>
    </xf>
    <xf numFmtId="2" fontId="7" fillId="0" borderId="0" xfId="55" applyNumberFormat="1" applyFont="1" applyAlignment="1">
      <alignment horizontal="right" vertical="top" wrapText="1"/>
      <protection/>
    </xf>
    <xf numFmtId="3" fontId="7" fillId="0" borderId="0" xfId="55" applyNumberFormat="1" applyFont="1" applyAlignment="1">
      <alignment horizontal="right" vertical="top" wrapText="1"/>
      <protection/>
    </xf>
    <xf numFmtId="0" fontId="7" fillId="0" borderId="1" xfId="0" applyFont="1" applyBorder="1" applyAlignment="1">
      <alignment horizontal="left" vertical="top" wrapText="1"/>
    </xf>
    <xf numFmtId="0" fontId="7" fillId="0" borderId="1" xfId="55" applyFont="1" applyBorder="1" applyAlignment="1">
      <alignment horizontal="right" vertical="top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" xfId="42" applyFont="1" applyBorder="1">
      <alignment horizontal="center"/>
      <protection/>
    </xf>
    <xf numFmtId="0" fontId="11" fillId="0" borderId="1" xfId="42" applyFont="1" applyBorder="1">
      <alignment horizontal="center"/>
      <protection/>
    </xf>
    <xf numFmtId="0" fontId="7" fillId="0" borderId="1" xfId="0" applyFont="1" applyBorder="1" applyAlignment="1">
      <alignment horizontal="right" vertical="top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32" fillId="0" borderId="17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right" vertical="top"/>
    </xf>
    <xf numFmtId="3" fontId="7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3" fontId="9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right" vertical="top" wrapText="1"/>
    </xf>
    <xf numFmtId="3" fontId="7" fillId="0" borderId="1" xfId="55" applyNumberFormat="1" applyFont="1" applyBorder="1" applyAlignment="1">
      <alignment horizontal="right" vertical="top" wrapText="1"/>
      <protection/>
    </xf>
    <xf numFmtId="0" fontId="11" fillId="0" borderId="1" xfId="0" applyFont="1" applyBorder="1" applyAlignment="1">
      <alignment/>
    </xf>
    <xf numFmtId="2" fontId="11" fillId="0" borderId="1" xfId="55" applyNumberFormat="1" applyFont="1" applyBorder="1" applyAlignment="1">
      <alignment horizontal="right" vertical="top" wrapText="1"/>
      <protection/>
    </xf>
    <xf numFmtId="2" fontId="7" fillId="0" borderId="1" xfId="55" applyNumberFormat="1" applyFont="1" applyBorder="1" applyAlignment="1">
      <alignment horizontal="right" vertical="top" wrapText="1"/>
      <protection/>
    </xf>
    <xf numFmtId="0" fontId="32" fillId="0" borderId="0" xfId="0" applyFont="1" applyAlignment="1">
      <alignment horizontal="left"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32" fillId="0" borderId="0" xfId="82" applyFont="1" applyAlignment="1">
      <alignment horizontal="left"/>
      <protection/>
    </xf>
    <xf numFmtId="0" fontId="32" fillId="0" borderId="0" xfId="82" applyFont="1">
      <alignment horizontal="center"/>
      <protection/>
    </xf>
    <xf numFmtId="0" fontId="35" fillId="0" borderId="11" xfId="0" applyFont="1" applyBorder="1" applyAlignment="1">
      <alignment vertical="top"/>
    </xf>
    <xf numFmtId="173" fontId="35" fillId="0" borderId="12" xfId="61" applyNumberFormat="1" applyFont="1" applyBorder="1" applyAlignment="1">
      <alignment horizontal="right"/>
      <protection/>
    </xf>
    <xf numFmtId="0" fontId="32" fillId="0" borderId="0" xfId="0" applyFont="1" applyAlignment="1">
      <alignment horizontal="left" indent="1"/>
    </xf>
    <xf numFmtId="0" fontId="32" fillId="0" borderId="0" xfId="0" applyFont="1" applyAlignment="1">
      <alignment horizontal="right" vertical="top"/>
    </xf>
    <xf numFmtId="2" fontId="35" fillId="0" borderId="14" xfId="0" applyNumberFormat="1" applyFont="1" applyBorder="1" applyAlignment="1">
      <alignment horizontal="right" vertical="top"/>
    </xf>
    <xf numFmtId="0" fontId="32" fillId="0" borderId="14" xfId="0" applyFont="1" applyBorder="1" applyAlignment="1">
      <alignment vertical="top"/>
    </xf>
    <xf numFmtId="0" fontId="35" fillId="0" borderId="14" xfId="0" applyFont="1" applyBorder="1" applyAlignment="1">
      <alignment vertical="top"/>
    </xf>
    <xf numFmtId="2" fontId="35" fillId="0" borderId="0" xfId="0" applyNumberFormat="1" applyFont="1" applyAlignment="1">
      <alignment horizontal="right" vertical="top"/>
    </xf>
    <xf numFmtId="0" fontId="35" fillId="0" borderId="0" xfId="0" applyFont="1" applyAlignment="1">
      <alignment vertical="top"/>
    </xf>
    <xf numFmtId="0" fontId="35" fillId="0" borderId="0" xfId="0" applyFont="1" applyAlignment="1">
      <alignment horizontal="right" vertical="top"/>
    </xf>
    <xf numFmtId="0" fontId="32" fillId="0" borderId="0" xfId="0" applyFont="1" applyAlignment="1">
      <alignment horizontal="left"/>
    </xf>
    <xf numFmtId="0" fontId="32" fillId="0" borderId="0" xfId="0" applyFont="1" applyAlignment="1">
      <alignment vertical="center"/>
    </xf>
    <xf numFmtId="0" fontId="32" fillId="0" borderId="1" xfId="63" applyFont="1" applyAlignment="1">
      <alignment horizontal="center" wrapText="1"/>
      <protection/>
    </xf>
    <xf numFmtId="0" fontId="32" fillId="0" borderId="0" xfId="0" applyFont="1" applyAlignment="1">
      <alignment vertical="top" wrapText="1"/>
    </xf>
    <xf numFmtId="0" fontId="32" fillId="0" borderId="18" xfId="0" applyFont="1" applyBorder="1" applyAlignment="1">
      <alignment horizontal="left" vertical="top" wrapText="1"/>
    </xf>
    <xf numFmtId="2" fontId="32" fillId="0" borderId="18" xfId="0" applyNumberFormat="1" applyFont="1" applyBorder="1" applyAlignment="1">
      <alignment horizontal="left" vertical="top" wrapText="1"/>
    </xf>
    <xf numFmtId="0" fontId="32" fillId="0" borderId="18" xfId="0" applyFont="1" applyBorder="1" applyAlignment="1">
      <alignment horizontal="right" vertical="top" wrapText="1"/>
    </xf>
    <xf numFmtId="1" fontId="32" fillId="0" borderId="18" xfId="0" applyNumberFormat="1" applyFont="1" applyBorder="1" applyAlignment="1">
      <alignment horizontal="right" vertical="top" wrapText="1"/>
    </xf>
    <xf numFmtId="2" fontId="32" fillId="0" borderId="18" xfId="0" applyNumberFormat="1" applyFont="1" applyBorder="1" applyAlignment="1">
      <alignment horizontal="right" vertical="top" wrapText="1"/>
    </xf>
    <xf numFmtId="0" fontId="32" fillId="0" borderId="19" xfId="0" applyFont="1" applyBorder="1" applyAlignment="1">
      <alignment horizontal="left" vertical="top" wrapText="1"/>
    </xf>
    <xf numFmtId="2" fontId="36" fillId="0" borderId="19" xfId="0" applyNumberFormat="1" applyFont="1" applyBorder="1" applyAlignment="1">
      <alignment horizontal="left" vertical="top" wrapText="1"/>
    </xf>
    <xf numFmtId="49" fontId="32" fillId="0" borderId="19" xfId="0" applyNumberFormat="1" applyFont="1" applyBorder="1" applyAlignment="1">
      <alignment horizontal="right" vertical="top" wrapText="1"/>
    </xf>
    <xf numFmtId="1" fontId="32" fillId="0" borderId="19" xfId="0" applyNumberFormat="1" applyFont="1" applyBorder="1" applyAlignment="1">
      <alignment horizontal="right" vertical="top" wrapText="1"/>
    </xf>
    <xf numFmtId="0" fontId="32" fillId="0" borderId="19" xfId="0" applyFont="1" applyBorder="1" applyAlignment="1">
      <alignment horizontal="right" vertical="top" wrapText="1"/>
    </xf>
    <xf numFmtId="2" fontId="32" fillId="0" borderId="19" xfId="0" applyNumberFormat="1" applyFont="1" applyBorder="1" applyAlignment="1">
      <alignment horizontal="right" vertical="top" wrapText="1"/>
    </xf>
    <xf numFmtId="0" fontId="32" fillId="0" borderId="0" xfId="0" applyFont="1" applyBorder="1" applyAlignment="1">
      <alignment vertical="top" wrapText="1"/>
    </xf>
    <xf numFmtId="0" fontId="32" fillId="0" borderId="0" xfId="0" applyFont="1" applyBorder="1" applyAlignment="1">
      <alignment vertical="top"/>
    </xf>
    <xf numFmtId="0" fontId="32" fillId="0" borderId="1" xfId="0" applyFont="1" applyBorder="1" applyAlignment="1">
      <alignment horizontal="left" vertical="top" wrapText="1"/>
    </xf>
    <xf numFmtId="2" fontId="32" fillId="0" borderId="1" xfId="0" applyNumberFormat="1" applyFont="1" applyBorder="1" applyAlignment="1">
      <alignment horizontal="left" vertical="top" wrapText="1"/>
    </xf>
    <xf numFmtId="0" fontId="32" fillId="0" borderId="1" xfId="0" applyFont="1" applyBorder="1" applyAlignment="1">
      <alignment horizontal="right" vertical="top" wrapText="1"/>
    </xf>
    <xf numFmtId="1" fontId="32" fillId="0" borderId="1" xfId="0" applyNumberFormat="1" applyFont="1" applyBorder="1" applyAlignment="1">
      <alignment horizontal="right" vertical="top" wrapText="1"/>
    </xf>
    <xf numFmtId="2" fontId="32" fillId="0" borderId="1" xfId="0" applyNumberFormat="1" applyFont="1" applyBorder="1" applyAlignment="1">
      <alignment horizontal="right" vertical="top" wrapText="1"/>
    </xf>
    <xf numFmtId="0" fontId="32" fillId="0" borderId="0" xfId="0" applyFont="1" applyAlignment="1">
      <alignment/>
    </xf>
    <xf numFmtId="0" fontId="32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2" fillId="0" borderId="20" xfId="0" applyFont="1" applyBorder="1" applyAlignment="1">
      <alignment horizontal="left" vertical="top" wrapText="1"/>
    </xf>
    <xf numFmtId="2" fontId="36" fillId="0" borderId="21" xfId="0" applyNumberFormat="1" applyFont="1" applyBorder="1" applyAlignment="1">
      <alignment horizontal="left" vertical="top" wrapText="1"/>
    </xf>
    <xf numFmtId="49" fontId="32" fillId="0" borderId="21" xfId="0" applyNumberFormat="1" applyFont="1" applyBorder="1" applyAlignment="1">
      <alignment horizontal="right" vertical="top" wrapText="1"/>
    </xf>
    <xf numFmtId="1" fontId="32" fillId="0" borderId="21" xfId="0" applyNumberFormat="1" applyFont="1" applyBorder="1" applyAlignment="1">
      <alignment horizontal="right" vertical="top" wrapText="1"/>
    </xf>
    <xf numFmtId="0" fontId="32" fillId="0" borderId="21" xfId="0" applyFont="1" applyBorder="1" applyAlignment="1">
      <alignment horizontal="right" vertical="top" wrapText="1"/>
    </xf>
    <xf numFmtId="2" fontId="32" fillId="0" borderId="21" xfId="0" applyNumberFormat="1" applyFont="1" applyBorder="1" applyAlignment="1">
      <alignment horizontal="right" vertical="top" wrapText="1"/>
    </xf>
    <xf numFmtId="0" fontId="32" fillId="0" borderId="22" xfId="0" applyFont="1" applyBorder="1" applyAlignment="1">
      <alignment horizontal="right" vertical="top" wrapText="1"/>
    </xf>
    <xf numFmtId="0" fontId="32" fillId="0" borderId="1" xfId="55" applyFont="1" applyBorder="1" applyAlignment="1">
      <alignment horizontal="right" vertical="top" wrapText="1"/>
      <protection/>
    </xf>
    <xf numFmtId="0" fontId="32" fillId="0" borderId="0" xfId="55" applyFont="1" applyAlignment="1">
      <alignment horizontal="right" vertical="top" wrapText="1"/>
      <protection/>
    </xf>
    <xf numFmtId="0" fontId="32" fillId="0" borderId="0" xfId="85" applyFont="1" applyAlignment="1">
      <alignment horizontal="left" vertical="top"/>
      <protection/>
    </xf>
    <xf numFmtId="0" fontId="34" fillId="0" borderId="1" xfId="0" applyFont="1" applyBorder="1" applyAlignment="1">
      <alignment horizontal="left" vertical="top" wrapText="1"/>
    </xf>
    <xf numFmtId="0" fontId="36" fillId="0" borderId="1" xfId="0" applyFont="1" applyBorder="1" applyAlignment="1">
      <alignment horizontal="left" vertical="top" wrapText="1"/>
    </xf>
    <xf numFmtId="0" fontId="33" fillId="0" borderId="0" xfId="82" applyFont="1">
      <alignment horizontal="center"/>
      <protection/>
    </xf>
    <xf numFmtId="0" fontId="32" fillId="0" borderId="0" xfId="82" applyFont="1">
      <alignment horizontal="center"/>
      <protection/>
    </xf>
    <xf numFmtId="0" fontId="32" fillId="0" borderId="0" xfId="82" applyFont="1" applyAlignment="1">
      <alignment horizontal="left"/>
      <protection/>
    </xf>
    <xf numFmtId="2" fontId="35" fillId="0" borderId="23" xfId="61" applyNumberFormat="1" applyFont="1" applyBorder="1" applyAlignment="1">
      <alignment horizontal="right"/>
      <protection/>
    </xf>
    <xf numFmtId="2" fontId="35" fillId="0" borderId="12" xfId="61" applyNumberFormat="1" applyFont="1" applyBorder="1" applyAlignment="1">
      <alignment horizontal="right"/>
      <protection/>
    </xf>
    <xf numFmtId="2" fontId="34" fillId="0" borderId="23" xfId="59" applyNumberFormat="1" applyFont="1" applyBorder="1" applyAlignment="1">
      <alignment horizontal="right"/>
      <protection/>
    </xf>
    <xf numFmtId="2" fontId="34" fillId="0" borderId="12" xfId="59" applyNumberFormat="1" applyFont="1" applyBorder="1" applyAlignment="1">
      <alignment horizontal="right"/>
      <protection/>
    </xf>
    <xf numFmtId="0" fontId="32" fillId="0" borderId="17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7" fillId="0" borderId="1" xfId="0" applyFont="1" applyBorder="1" applyAlignment="1">
      <alignment horizontal="left" vertical="top" wrapText="1"/>
    </xf>
    <xf numFmtId="0" fontId="36" fillId="0" borderId="24" xfId="0" applyFont="1" applyBorder="1" applyAlignment="1">
      <alignment horizontal="left" vertical="top" wrapText="1"/>
    </xf>
    <xf numFmtId="0" fontId="36" fillId="0" borderId="25" xfId="0" applyFont="1" applyBorder="1" applyAlignment="1">
      <alignment horizontal="left" vertical="top" wrapText="1"/>
    </xf>
    <xf numFmtId="0" fontId="36" fillId="0" borderId="26" xfId="0" applyFont="1" applyBorder="1" applyAlignment="1">
      <alignment horizontal="left" vertical="top" wrapText="1"/>
    </xf>
    <xf numFmtId="0" fontId="32" fillId="0" borderId="1" xfId="55" applyFont="1" applyBorder="1" applyAlignment="1">
      <alignment horizontal="left" vertical="top" wrapText="1"/>
      <protection/>
    </xf>
    <xf numFmtId="0" fontId="35" fillId="0" borderId="1" xfId="55" applyFont="1" applyBorder="1" applyAlignment="1">
      <alignment horizontal="left" vertical="top" wrapText="1"/>
      <protection/>
    </xf>
    <xf numFmtId="2" fontId="10" fillId="0" borderId="23" xfId="59" applyNumberFormat="1" applyFont="1" applyBorder="1" applyAlignment="1">
      <alignment horizontal="right"/>
      <protection/>
    </xf>
    <xf numFmtId="2" fontId="10" fillId="0" borderId="12" xfId="59" applyNumberFormat="1" applyFont="1" applyBorder="1" applyAlignment="1">
      <alignment horizontal="right"/>
      <protection/>
    </xf>
    <xf numFmtId="2" fontId="9" fillId="0" borderId="23" xfId="61" applyNumberFormat="1" applyFont="1" applyBorder="1" applyAlignment="1">
      <alignment horizontal="right"/>
      <protection/>
    </xf>
    <xf numFmtId="2" fontId="9" fillId="0" borderId="12" xfId="61" applyNumberFormat="1" applyFont="1" applyBorder="1" applyAlignment="1">
      <alignment horizontal="right"/>
      <protection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82" applyFont="1" applyAlignment="1">
      <alignment horizontal="left"/>
      <protection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1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9" fillId="0" borderId="1" xfId="0" applyFont="1" applyBorder="1" applyAlignment="1">
      <alignment horizontal="left" vertical="top" wrapText="1"/>
    </xf>
    <xf numFmtId="0" fontId="7" fillId="0" borderId="1" xfId="55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9" fillId="0" borderId="1" xfId="55" applyFont="1" applyBorder="1" applyAlignment="1">
      <alignment horizontal="left" vertical="top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Z169"/>
  <sheetViews>
    <sheetView showGridLines="0" tabSelected="1" zoomScale="75" zoomScaleNormal="75" zoomScalePageLayoutView="0" workbookViewId="0" topLeftCell="A1">
      <selection activeCell="F12" sqref="F12"/>
    </sheetView>
  </sheetViews>
  <sheetFormatPr defaultColWidth="9.00390625" defaultRowHeight="12.75"/>
  <cols>
    <col min="1" max="1" width="6.00390625" style="102" customWidth="1"/>
    <col min="2" max="2" width="35.625" style="102" customWidth="1"/>
    <col min="3" max="3" width="11.875" style="102" customWidth="1"/>
    <col min="4" max="6" width="11.50390625" style="102" customWidth="1"/>
    <col min="7" max="7" width="10.50390625" style="102" bestFit="1" customWidth="1"/>
    <col min="8" max="8" width="11.875" style="102" customWidth="1"/>
    <col min="9" max="9" width="11.50390625" style="102" customWidth="1"/>
    <col min="10" max="10" width="11.50390625" style="102" bestFit="1" customWidth="1"/>
    <col min="11" max="11" width="11.50390625" style="102" customWidth="1"/>
    <col min="12" max="20" width="9.125" style="102" hidden="1" customWidth="1"/>
    <col min="21" max="21" width="11.50390625" style="102" customWidth="1"/>
    <col min="22" max="16384" width="9.125" style="102" customWidth="1"/>
  </cols>
  <sheetData>
    <row r="1" spans="1:4" s="65" customFormat="1" ht="12">
      <c r="A1" s="63"/>
      <c r="B1" s="64"/>
      <c r="C1" s="64"/>
      <c r="D1" s="64"/>
    </row>
    <row r="2" spans="1:4" s="65" customFormat="1" ht="12">
      <c r="A2" s="66" t="s">
        <v>37</v>
      </c>
      <c r="B2" s="64"/>
      <c r="C2" s="64"/>
      <c r="D2" s="64"/>
    </row>
    <row r="3" spans="1:4" s="65" customFormat="1" ht="12">
      <c r="A3" s="63"/>
      <c r="B3" s="64"/>
      <c r="C3" s="64"/>
      <c r="D3" s="64"/>
    </row>
    <row r="4" spans="1:4" s="65" customFormat="1" ht="12">
      <c r="A4" s="66" t="s">
        <v>507</v>
      </c>
      <c r="B4" s="64"/>
      <c r="C4" s="64"/>
      <c r="D4" s="64"/>
    </row>
    <row r="5" spans="1:21" s="65" customFormat="1" ht="14.25">
      <c r="A5" s="116" t="s">
        <v>2</v>
      </c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</row>
    <row r="6" spans="1:21" s="65" customFormat="1" ht="12">
      <c r="A6" s="117" t="s">
        <v>33</v>
      </c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7"/>
      <c r="U6" s="117"/>
    </row>
    <row r="7" spans="1:21" s="65" customFormat="1" ht="12">
      <c r="A7" s="117" t="s">
        <v>639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</row>
    <row r="8" spans="1:21" s="65" customFormat="1" ht="12">
      <c r="A8" s="67"/>
      <c r="B8" s="67"/>
      <c r="C8" s="67"/>
      <c r="D8" s="67"/>
      <c r="E8" s="67" t="s">
        <v>506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s="65" customFormat="1" ht="12">
      <c r="A9" s="118" t="s">
        <v>40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</row>
    <row r="10" s="65" customFormat="1" ht="12"/>
    <row r="11" spans="7:21" s="65" customFormat="1" ht="12">
      <c r="G11" s="125" t="s">
        <v>18</v>
      </c>
      <c r="H11" s="126"/>
      <c r="I11" s="127"/>
      <c r="J11" s="125" t="s">
        <v>19</v>
      </c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7"/>
    </row>
    <row r="12" spans="4:21" s="65" customFormat="1" ht="12.75">
      <c r="D12" s="63" t="s">
        <v>3</v>
      </c>
      <c r="G12" s="121">
        <f>395265.78/1000</f>
        <v>395.26578</v>
      </c>
      <c r="H12" s="122"/>
      <c r="I12" s="68" t="s">
        <v>4</v>
      </c>
      <c r="J12" s="119">
        <f>1762810.26/1000</f>
        <v>1762.81026</v>
      </c>
      <c r="K12" s="120"/>
      <c r="L12" s="69"/>
      <c r="M12" s="69"/>
      <c r="N12" s="69"/>
      <c r="O12" s="69"/>
      <c r="P12" s="69"/>
      <c r="Q12" s="69"/>
      <c r="R12" s="69"/>
      <c r="S12" s="69"/>
      <c r="T12" s="69"/>
      <c r="U12" s="68" t="s">
        <v>4</v>
      </c>
    </row>
    <row r="13" spans="4:21" s="65" customFormat="1" ht="12.75">
      <c r="D13" s="70" t="s">
        <v>34</v>
      </c>
      <c r="F13" s="71"/>
      <c r="G13" s="121">
        <f>0/1000</f>
        <v>0</v>
      </c>
      <c r="H13" s="122"/>
      <c r="I13" s="68" t="s">
        <v>4</v>
      </c>
      <c r="J13" s="119">
        <f>0/1000</f>
        <v>0</v>
      </c>
      <c r="K13" s="120"/>
      <c r="L13" s="69"/>
      <c r="M13" s="69"/>
      <c r="N13" s="69"/>
      <c r="O13" s="69"/>
      <c r="P13" s="69"/>
      <c r="Q13" s="69"/>
      <c r="R13" s="69"/>
      <c r="S13" s="69"/>
      <c r="T13" s="69"/>
      <c r="U13" s="68" t="s">
        <v>4</v>
      </c>
    </row>
    <row r="14" spans="4:21" s="65" customFormat="1" ht="12.75">
      <c r="D14" s="70" t="s">
        <v>35</v>
      </c>
      <c r="F14" s="71"/>
      <c r="G14" s="121">
        <f>0/1000</f>
        <v>0</v>
      </c>
      <c r="H14" s="122"/>
      <c r="I14" s="68" t="s">
        <v>4</v>
      </c>
      <c r="J14" s="119">
        <f>0/1000</f>
        <v>0</v>
      </c>
      <c r="K14" s="120"/>
      <c r="L14" s="69"/>
      <c r="M14" s="69"/>
      <c r="N14" s="69"/>
      <c r="O14" s="69"/>
      <c r="P14" s="69"/>
      <c r="Q14" s="69"/>
      <c r="R14" s="69"/>
      <c r="S14" s="69"/>
      <c r="T14" s="69"/>
      <c r="U14" s="68" t="s">
        <v>4</v>
      </c>
    </row>
    <row r="15" spans="4:21" s="65" customFormat="1" ht="12.75">
      <c r="D15" s="63" t="s">
        <v>5</v>
      </c>
      <c r="G15" s="121">
        <f>(705.02+133.49)/1000</f>
        <v>0.83851</v>
      </c>
      <c r="H15" s="122"/>
      <c r="I15" s="68" t="s">
        <v>6</v>
      </c>
      <c r="J15" s="119">
        <f>(705.02+133.49)/1000</f>
        <v>0.83851</v>
      </c>
      <c r="K15" s="120"/>
      <c r="L15" s="69"/>
      <c r="M15" s="69"/>
      <c r="N15" s="69"/>
      <c r="O15" s="69"/>
      <c r="P15" s="69"/>
      <c r="Q15" s="69"/>
      <c r="R15" s="69"/>
      <c r="S15" s="69"/>
      <c r="T15" s="69"/>
      <c r="U15" s="68" t="s">
        <v>6</v>
      </c>
    </row>
    <row r="16" spans="4:21" s="65" customFormat="1" ht="12.75">
      <c r="D16" s="63" t="s">
        <v>7</v>
      </c>
      <c r="G16" s="121">
        <f>9784/1000</f>
        <v>9.784</v>
      </c>
      <c r="H16" s="122"/>
      <c r="I16" s="68" t="s">
        <v>4</v>
      </c>
      <c r="J16" s="119">
        <f>89965/1000</f>
        <v>89.965</v>
      </c>
      <c r="K16" s="120"/>
      <c r="L16" s="69"/>
      <c r="M16" s="69"/>
      <c r="N16" s="69"/>
      <c r="O16" s="69"/>
      <c r="P16" s="69"/>
      <c r="Q16" s="69"/>
      <c r="R16" s="69"/>
      <c r="S16" s="69"/>
      <c r="T16" s="69"/>
      <c r="U16" s="68" t="s">
        <v>4</v>
      </c>
    </row>
    <row r="17" spans="6:21" s="65" customFormat="1" ht="12">
      <c r="F17" s="64"/>
      <c r="G17" s="72"/>
      <c r="H17" s="72"/>
      <c r="I17" s="73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3"/>
    </row>
    <row r="18" spans="2:21" s="65" customFormat="1" ht="12">
      <c r="B18" s="64"/>
      <c r="C18" s="64"/>
      <c r="D18" s="64"/>
      <c r="F18" s="71"/>
      <c r="G18" s="75"/>
      <c r="H18" s="75"/>
      <c r="I18" s="76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6"/>
    </row>
    <row r="19" s="65" customFormat="1" ht="12">
      <c r="A19" s="63" t="s">
        <v>638</v>
      </c>
    </row>
    <row r="20" s="65" customFormat="1" ht="12.75" thickBot="1">
      <c r="A20" s="78"/>
    </row>
    <row r="21" spans="1:21" s="79" customFormat="1" ht="27" customHeight="1" thickBot="1">
      <c r="A21" s="123" t="s">
        <v>8</v>
      </c>
      <c r="B21" s="123" t="s">
        <v>9</v>
      </c>
      <c r="C21" s="123" t="s">
        <v>10</v>
      </c>
      <c r="D21" s="124" t="s">
        <v>11</v>
      </c>
      <c r="E21" s="124"/>
      <c r="F21" s="124"/>
      <c r="G21" s="124" t="s">
        <v>12</v>
      </c>
      <c r="H21" s="124"/>
      <c r="I21" s="124"/>
      <c r="J21" s="124" t="s">
        <v>13</v>
      </c>
      <c r="K21" s="124"/>
      <c r="L21" s="124"/>
      <c r="M21" s="124"/>
      <c r="N21" s="124"/>
      <c r="O21" s="124"/>
      <c r="P21" s="124"/>
      <c r="Q21" s="124"/>
      <c r="R21" s="124"/>
      <c r="S21" s="124"/>
      <c r="T21" s="124"/>
      <c r="U21" s="124"/>
    </row>
    <row r="22" spans="1:21" s="79" customFormat="1" ht="22.5" customHeight="1" thickBot="1">
      <c r="A22" s="123"/>
      <c r="B22" s="123"/>
      <c r="C22" s="123"/>
      <c r="D22" s="123" t="s">
        <v>1</v>
      </c>
      <c r="E22" s="47" t="s">
        <v>14</v>
      </c>
      <c r="F22" s="47" t="s">
        <v>15</v>
      </c>
      <c r="G22" s="123" t="s">
        <v>1</v>
      </c>
      <c r="H22" s="47" t="s">
        <v>14</v>
      </c>
      <c r="I22" s="47" t="s">
        <v>15</v>
      </c>
      <c r="J22" s="123" t="s">
        <v>1</v>
      </c>
      <c r="K22" s="47" t="s">
        <v>14</v>
      </c>
      <c r="L22" s="47"/>
      <c r="M22" s="47"/>
      <c r="N22" s="47"/>
      <c r="O22" s="47"/>
      <c r="P22" s="47"/>
      <c r="Q22" s="47"/>
      <c r="R22" s="47"/>
      <c r="S22" s="47"/>
      <c r="T22" s="47"/>
      <c r="U22" s="47" t="s">
        <v>15</v>
      </c>
    </row>
    <row r="23" spans="1:21" s="79" customFormat="1" ht="22.5" customHeight="1" thickBot="1">
      <c r="A23" s="123"/>
      <c r="B23" s="123"/>
      <c r="C23" s="123"/>
      <c r="D23" s="123"/>
      <c r="E23" s="47" t="s">
        <v>16</v>
      </c>
      <c r="F23" s="47" t="s">
        <v>17</v>
      </c>
      <c r="G23" s="123"/>
      <c r="H23" s="47" t="s">
        <v>16</v>
      </c>
      <c r="I23" s="47" t="s">
        <v>17</v>
      </c>
      <c r="J23" s="123"/>
      <c r="K23" s="47" t="s">
        <v>16</v>
      </c>
      <c r="L23" s="47"/>
      <c r="M23" s="47"/>
      <c r="N23" s="47"/>
      <c r="O23" s="47"/>
      <c r="P23" s="47"/>
      <c r="Q23" s="47"/>
      <c r="R23" s="47"/>
      <c r="S23" s="47"/>
      <c r="T23" s="47"/>
      <c r="U23" s="47" t="s">
        <v>17</v>
      </c>
    </row>
    <row r="24" spans="1:21" s="64" customFormat="1" ht="12">
      <c r="A24" s="80">
        <v>1</v>
      </c>
      <c r="B24" s="80">
        <v>2</v>
      </c>
      <c r="C24" s="80">
        <v>3</v>
      </c>
      <c r="D24" s="80">
        <v>4</v>
      </c>
      <c r="E24" s="80">
        <v>5</v>
      </c>
      <c r="F24" s="80">
        <v>6</v>
      </c>
      <c r="G24" s="80">
        <v>7</v>
      </c>
      <c r="H24" s="80">
        <v>8</v>
      </c>
      <c r="I24" s="80">
        <v>9</v>
      </c>
      <c r="J24" s="80">
        <v>10</v>
      </c>
      <c r="K24" s="80">
        <v>11</v>
      </c>
      <c r="L24" s="80"/>
      <c r="M24" s="80"/>
      <c r="N24" s="80"/>
      <c r="O24" s="80"/>
      <c r="P24" s="80"/>
      <c r="Q24" s="80"/>
      <c r="R24" s="80"/>
      <c r="S24" s="80"/>
      <c r="T24" s="80"/>
      <c r="U24" s="80">
        <v>12</v>
      </c>
    </row>
    <row r="25" spans="1:21" s="81" customFormat="1" ht="18" customHeight="1">
      <c r="A25" s="114" t="s">
        <v>43</v>
      </c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  <c r="Q25" s="114"/>
      <c r="R25" s="114"/>
      <c r="S25" s="114"/>
      <c r="T25" s="114"/>
      <c r="U25" s="114"/>
    </row>
    <row r="26" spans="1:21" s="81" customFormat="1" ht="18" customHeight="1">
      <c r="A26" s="115" t="s">
        <v>505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</row>
    <row r="27" spans="1:26" s="64" customFormat="1" ht="18" customHeight="1">
      <c r="A27" s="115" t="s">
        <v>505</v>
      </c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81"/>
      <c r="W27" s="81"/>
      <c r="X27" s="81"/>
      <c r="Y27" s="81"/>
      <c r="Z27" s="81"/>
    </row>
    <row r="28" spans="1:26" s="64" customFormat="1" ht="18" customHeight="1">
      <c r="A28" s="115" t="s">
        <v>44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81"/>
      <c r="W28" s="81"/>
      <c r="X28" s="81"/>
      <c r="Y28" s="81"/>
      <c r="Z28" s="81"/>
    </row>
    <row r="29" spans="1:26" s="64" customFormat="1" ht="72">
      <c r="A29" s="82">
        <v>30</v>
      </c>
      <c r="B29" s="83" t="s">
        <v>45</v>
      </c>
      <c r="C29" s="84">
        <v>0.434</v>
      </c>
      <c r="D29" s="85">
        <v>3704.38</v>
      </c>
      <c r="E29" s="84"/>
      <c r="F29" s="86" t="s">
        <v>46</v>
      </c>
      <c r="G29" s="85">
        <v>1608</v>
      </c>
      <c r="H29" s="86"/>
      <c r="I29" s="86" t="s">
        <v>47</v>
      </c>
      <c r="J29" s="85">
        <v>7300</v>
      </c>
      <c r="K29" s="84"/>
      <c r="L29" s="84" t="s">
        <v>48</v>
      </c>
      <c r="M29" s="84">
        <v>95</v>
      </c>
      <c r="N29" s="84">
        <v>50</v>
      </c>
      <c r="O29" s="84">
        <v>202</v>
      </c>
      <c r="P29" s="84">
        <v>107</v>
      </c>
      <c r="Q29" s="84">
        <v>1560</v>
      </c>
      <c r="R29" s="84">
        <v>770</v>
      </c>
      <c r="S29" s="84">
        <v>0.85</v>
      </c>
      <c r="T29" s="84">
        <v>0.8</v>
      </c>
      <c r="U29" s="84" t="s">
        <v>49</v>
      </c>
      <c r="V29" s="81"/>
      <c r="W29" s="81"/>
      <c r="X29" s="81"/>
      <c r="Y29" s="81"/>
      <c r="Z29" s="81"/>
    </row>
    <row r="30" spans="1:26" s="94" customFormat="1" ht="12">
      <c r="A30" s="87"/>
      <c r="B30" s="88" t="s">
        <v>508</v>
      </c>
      <c r="C30" s="89" t="s">
        <v>509</v>
      </c>
      <c r="D30" s="90"/>
      <c r="E30" s="91"/>
      <c r="F30" s="92"/>
      <c r="G30" s="90" t="s">
        <v>510</v>
      </c>
      <c r="H30" s="92"/>
      <c r="I30" s="92"/>
      <c r="J30" s="90" t="s">
        <v>511</v>
      </c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3"/>
      <c r="W30" s="93"/>
      <c r="X30" s="93"/>
      <c r="Y30" s="93"/>
      <c r="Z30" s="93"/>
    </row>
    <row r="31" spans="1:26" s="94" customFormat="1" ht="12">
      <c r="A31" s="87"/>
      <c r="B31" s="88" t="s">
        <v>512</v>
      </c>
      <c r="C31" s="89" t="s">
        <v>513</v>
      </c>
      <c r="D31" s="90"/>
      <c r="E31" s="91"/>
      <c r="F31" s="92"/>
      <c r="G31" s="90" t="s">
        <v>514</v>
      </c>
      <c r="H31" s="92"/>
      <c r="I31" s="92"/>
      <c r="J31" s="90" t="s">
        <v>515</v>
      </c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3"/>
      <c r="W31" s="93"/>
      <c r="X31" s="93"/>
      <c r="Y31" s="93"/>
      <c r="Z31" s="93"/>
    </row>
    <row r="32" spans="1:26" s="64" customFormat="1" ht="60">
      <c r="A32" s="95">
        <v>31</v>
      </c>
      <c r="B32" s="96" t="s">
        <v>50</v>
      </c>
      <c r="C32" s="97">
        <v>737.8</v>
      </c>
      <c r="D32" s="98">
        <v>10.3</v>
      </c>
      <c r="E32" s="97"/>
      <c r="F32" s="99">
        <v>10.3</v>
      </c>
      <c r="G32" s="98">
        <v>7599</v>
      </c>
      <c r="H32" s="99"/>
      <c r="I32" s="99">
        <v>7599</v>
      </c>
      <c r="J32" s="98">
        <v>26671</v>
      </c>
      <c r="K32" s="97"/>
      <c r="L32" s="97" t="s">
        <v>48</v>
      </c>
      <c r="M32" s="97">
        <v>0</v>
      </c>
      <c r="N32" s="97">
        <v>0</v>
      </c>
      <c r="O32" s="97"/>
      <c r="P32" s="97"/>
      <c r="Q32" s="97"/>
      <c r="R32" s="97"/>
      <c r="S32" s="97"/>
      <c r="T32" s="97"/>
      <c r="U32" s="97">
        <v>26671</v>
      </c>
      <c r="V32" s="81"/>
      <c r="W32" s="81"/>
      <c r="X32" s="81"/>
      <c r="Y32" s="81"/>
      <c r="Z32" s="81"/>
    </row>
    <row r="33" spans="1:26" s="100" customFormat="1" ht="36">
      <c r="A33" s="82">
        <v>32</v>
      </c>
      <c r="B33" s="83" t="s">
        <v>51</v>
      </c>
      <c r="C33" s="84">
        <v>0.434</v>
      </c>
      <c r="D33" s="85">
        <v>398.5</v>
      </c>
      <c r="E33" s="84" t="s">
        <v>52</v>
      </c>
      <c r="F33" s="86" t="s">
        <v>53</v>
      </c>
      <c r="G33" s="85">
        <v>173</v>
      </c>
      <c r="H33" s="86" t="s">
        <v>54</v>
      </c>
      <c r="I33" s="86" t="s">
        <v>55</v>
      </c>
      <c r="J33" s="85">
        <v>944</v>
      </c>
      <c r="K33" s="84" t="s">
        <v>56</v>
      </c>
      <c r="L33" s="84" t="s">
        <v>48</v>
      </c>
      <c r="M33" s="84">
        <v>95</v>
      </c>
      <c r="N33" s="84">
        <v>50</v>
      </c>
      <c r="O33" s="84">
        <v>42</v>
      </c>
      <c r="P33" s="84">
        <v>22</v>
      </c>
      <c r="Q33" s="84">
        <v>323</v>
      </c>
      <c r="R33" s="84">
        <v>160</v>
      </c>
      <c r="S33" s="84">
        <v>0.85</v>
      </c>
      <c r="T33" s="84">
        <v>0.8</v>
      </c>
      <c r="U33" s="84" t="s">
        <v>57</v>
      </c>
      <c r="V33" s="81"/>
      <c r="W33" s="81"/>
      <c r="X33" s="81"/>
      <c r="Y33" s="81"/>
      <c r="Z33" s="81"/>
    </row>
    <row r="34" spans="1:26" s="101" customFormat="1" ht="12">
      <c r="A34" s="87"/>
      <c r="B34" s="88" t="s">
        <v>508</v>
      </c>
      <c r="C34" s="89" t="s">
        <v>509</v>
      </c>
      <c r="D34" s="90"/>
      <c r="E34" s="91"/>
      <c r="F34" s="92"/>
      <c r="G34" s="90" t="s">
        <v>516</v>
      </c>
      <c r="H34" s="92"/>
      <c r="I34" s="92"/>
      <c r="J34" s="90" t="s">
        <v>517</v>
      </c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3"/>
      <c r="W34" s="93"/>
      <c r="X34" s="93"/>
      <c r="Y34" s="93"/>
      <c r="Z34" s="93"/>
    </row>
    <row r="35" spans="1:26" s="101" customFormat="1" ht="12">
      <c r="A35" s="87"/>
      <c r="B35" s="88" t="s">
        <v>512</v>
      </c>
      <c r="C35" s="89" t="s">
        <v>513</v>
      </c>
      <c r="D35" s="90"/>
      <c r="E35" s="91"/>
      <c r="F35" s="92"/>
      <c r="G35" s="90" t="s">
        <v>518</v>
      </c>
      <c r="H35" s="92"/>
      <c r="I35" s="92"/>
      <c r="J35" s="90" t="s">
        <v>519</v>
      </c>
      <c r="K35" s="91"/>
      <c r="L35" s="91"/>
      <c r="M35" s="91"/>
      <c r="N35" s="91"/>
      <c r="O35" s="91"/>
      <c r="P35" s="91"/>
      <c r="Q35" s="91"/>
      <c r="R35" s="91"/>
      <c r="S35" s="91"/>
      <c r="T35" s="91"/>
      <c r="U35" s="91"/>
      <c r="V35" s="93"/>
      <c r="W35" s="93"/>
      <c r="X35" s="93"/>
      <c r="Y35" s="93"/>
      <c r="Z35" s="93"/>
    </row>
    <row r="36" spans="1:26" ht="72">
      <c r="A36" s="82">
        <v>33</v>
      </c>
      <c r="B36" s="83" t="s">
        <v>58</v>
      </c>
      <c r="C36" s="84">
        <v>1.086</v>
      </c>
      <c r="D36" s="85">
        <v>3050.67</v>
      </c>
      <c r="E36" s="84"/>
      <c r="F36" s="86" t="s">
        <v>59</v>
      </c>
      <c r="G36" s="85">
        <v>3313</v>
      </c>
      <c r="H36" s="86"/>
      <c r="I36" s="86" t="s">
        <v>60</v>
      </c>
      <c r="J36" s="85">
        <v>15043</v>
      </c>
      <c r="K36" s="84"/>
      <c r="L36" s="84" t="s">
        <v>48</v>
      </c>
      <c r="M36" s="84">
        <v>95</v>
      </c>
      <c r="N36" s="84">
        <v>50</v>
      </c>
      <c r="O36" s="84">
        <v>417</v>
      </c>
      <c r="P36" s="84">
        <v>220</v>
      </c>
      <c r="Q36" s="84">
        <v>3214</v>
      </c>
      <c r="R36" s="84">
        <v>1587</v>
      </c>
      <c r="S36" s="84">
        <v>0.85</v>
      </c>
      <c r="T36" s="84">
        <v>0.8</v>
      </c>
      <c r="U36" s="84" t="s">
        <v>61</v>
      </c>
      <c r="V36" s="81"/>
      <c r="W36" s="81"/>
      <c r="X36" s="81"/>
      <c r="Y36" s="81"/>
      <c r="Z36" s="81"/>
    </row>
    <row r="37" spans="1:26" s="103" customFormat="1" ht="12.75">
      <c r="A37" s="87"/>
      <c r="B37" s="88" t="s">
        <v>508</v>
      </c>
      <c r="C37" s="89" t="s">
        <v>509</v>
      </c>
      <c r="D37" s="90"/>
      <c r="E37" s="91"/>
      <c r="F37" s="92"/>
      <c r="G37" s="90" t="s">
        <v>520</v>
      </c>
      <c r="H37" s="92"/>
      <c r="I37" s="92"/>
      <c r="J37" s="90" t="s">
        <v>521</v>
      </c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3"/>
      <c r="W37" s="93"/>
      <c r="X37" s="93"/>
      <c r="Y37" s="93"/>
      <c r="Z37" s="93"/>
    </row>
    <row r="38" spans="1:26" s="103" customFormat="1" ht="12.75">
      <c r="A38" s="87"/>
      <c r="B38" s="88" t="s">
        <v>512</v>
      </c>
      <c r="C38" s="89" t="s">
        <v>513</v>
      </c>
      <c r="D38" s="90"/>
      <c r="E38" s="91"/>
      <c r="F38" s="92"/>
      <c r="G38" s="90" t="s">
        <v>522</v>
      </c>
      <c r="H38" s="92"/>
      <c r="I38" s="92"/>
      <c r="J38" s="90" t="s">
        <v>523</v>
      </c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3"/>
      <c r="W38" s="93"/>
      <c r="X38" s="93"/>
      <c r="Y38" s="93"/>
      <c r="Z38" s="93"/>
    </row>
    <row r="39" spans="1:26" ht="60">
      <c r="A39" s="82">
        <v>34</v>
      </c>
      <c r="B39" s="83" t="s">
        <v>62</v>
      </c>
      <c r="C39" s="84">
        <v>0.456</v>
      </c>
      <c r="D39" s="85">
        <v>2934.34</v>
      </c>
      <c r="E39" s="84">
        <v>2934.34</v>
      </c>
      <c r="F39" s="86"/>
      <c r="G39" s="85">
        <v>1338</v>
      </c>
      <c r="H39" s="86">
        <v>1338</v>
      </c>
      <c r="I39" s="86"/>
      <c r="J39" s="85">
        <v>12101</v>
      </c>
      <c r="K39" s="84">
        <v>12101</v>
      </c>
      <c r="L39" s="84" t="s">
        <v>48</v>
      </c>
      <c r="M39" s="84">
        <v>80</v>
      </c>
      <c r="N39" s="84">
        <v>45</v>
      </c>
      <c r="O39" s="84">
        <v>1070</v>
      </c>
      <c r="P39" s="84">
        <v>602</v>
      </c>
      <c r="Q39" s="84">
        <v>8229</v>
      </c>
      <c r="R39" s="84">
        <v>4356</v>
      </c>
      <c r="S39" s="84">
        <v>0.85</v>
      </c>
      <c r="T39" s="84">
        <v>0.8</v>
      </c>
      <c r="U39" s="84"/>
      <c r="V39" s="81"/>
      <c r="W39" s="81"/>
      <c r="X39" s="81"/>
      <c r="Y39" s="81"/>
      <c r="Z39" s="81"/>
    </row>
    <row r="40" spans="1:26" s="103" customFormat="1" ht="12.75">
      <c r="A40" s="87"/>
      <c r="B40" s="88" t="s">
        <v>508</v>
      </c>
      <c r="C40" s="89" t="s">
        <v>524</v>
      </c>
      <c r="D40" s="90"/>
      <c r="E40" s="91"/>
      <c r="F40" s="92"/>
      <c r="G40" s="90" t="s">
        <v>525</v>
      </c>
      <c r="H40" s="92"/>
      <c r="I40" s="92"/>
      <c r="J40" s="90" t="s">
        <v>526</v>
      </c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3"/>
      <c r="W40" s="93"/>
      <c r="X40" s="93"/>
      <c r="Y40" s="93"/>
      <c r="Z40" s="93"/>
    </row>
    <row r="41" spans="1:26" s="103" customFormat="1" ht="12.75">
      <c r="A41" s="87"/>
      <c r="B41" s="88" t="s">
        <v>512</v>
      </c>
      <c r="C41" s="89" t="s">
        <v>527</v>
      </c>
      <c r="D41" s="90"/>
      <c r="E41" s="91"/>
      <c r="F41" s="92"/>
      <c r="G41" s="90" t="s">
        <v>528</v>
      </c>
      <c r="H41" s="92"/>
      <c r="I41" s="92"/>
      <c r="J41" s="90" t="s">
        <v>529</v>
      </c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3"/>
      <c r="W41" s="93"/>
      <c r="X41" s="93"/>
      <c r="Y41" s="93"/>
      <c r="Z41" s="93"/>
    </row>
    <row r="42" spans="1:26" ht="48">
      <c r="A42" s="82">
        <v>35</v>
      </c>
      <c r="B42" s="83" t="s">
        <v>63</v>
      </c>
      <c r="C42" s="84">
        <v>2.83</v>
      </c>
      <c r="D42" s="85">
        <v>1431.41</v>
      </c>
      <c r="E42" s="84" t="s">
        <v>64</v>
      </c>
      <c r="F42" s="86" t="s">
        <v>65</v>
      </c>
      <c r="G42" s="85">
        <v>4051</v>
      </c>
      <c r="H42" s="86" t="s">
        <v>66</v>
      </c>
      <c r="I42" s="86" t="s">
        <v>67</v>
      </c>
      <c r="J42" s="85">
        <v>13294</v>
      </c>
      <c r="K42" s="84" t="s">
        <v>68</v>
      </c>
      <c r="L42" s="84" t="s">
        <v>48</v>
      </c>
      <c r="M42" s="84">
        <v>130</v>
      </c>
      <c r="N42" s="84">
        <v>89</v>
      </c>
      <c r="O42" s="84">
        <v>403</v>
      </c>
      <c r="P42" s="84">
        <v>276</v>
      </c>
      <c r="Q42" s="84">
        <v>3116</v>
      </c>
      <c r="R42" s="84">
        <v>1993</v>
      </c>
      <c r="S42" s="84">
        <v>0.85</v>
      </c>
      <c r="T42" s="84">
        <v>0.8</v>
      </c>
      <c r="U42" s="84" t="s">
        <v>69</v>
      </c>
      <c r="V42" s="81"/>
      <c r="W42" s="81"/>
      <c r="X42" s="81"/>
      <c r="Y42" s="81"/>
      <c r="Z42" s="81"/>
    </row>
    <row r="43" spans="1:26" s="103" customFormat="1" ht="12.75">
      <c r="A43" s="87"/>
      <c r="B43" s="88" t="s">
        <v>508</v>
      </c>
      <c r="C43" s="89" t="s">
        <v>530</v>
      </c>
      <c r="D43" s="90"/>
      <c r="E43" s="91"/>
      <c r="F43" s="92"/>
      <c r="G43" s="90" t="s">
        <v>531</v>
      </c>
      <c r="H43" s="92"/>
      <c r="I43" s="92"/>
      <c r="J43" s="90" t="s">
        <v>532</v>
      </c>
      <c r="K43" s="91"/>
      <c r="L43" s="91"/>
      <c r="M43" s="91"/>
      <c r="N43" s="91"/>
      <c r="O43" s="91"/>
      <c r="P43" s="91"/>
      <c r="Q43" s="91"/>
      <c r="R43" s="91"/>
      <c r="S43" s="91"/>
      <c r="T43" s="91"/>
      <c r="U43" s="91"/>
      <c r="V43" s="93"/>
      <c r="W43" s="93"/>
      <c r="X43" s="93"/>
      <c r="Y43" s="93"/>
      <c r="Z43" s="93"/>
    </row>
    <row r="44" spans="1:26" s="103" customFormat="1" ht="12.75">
      <c r="A44" s="87"/>
      <c r="B44" s="88" t="s">
        <v>512</v>
      </c>
      <c r="C44" s="89" t="s">
        <v>533</v>
      </c>
      <c r="D44" s="90"/>
      <c r="E44" s="91"/>
      <c r="F44" s="92"/>
      <c r="G44" s="90" t="s">
        <v>534</v>
      </c>
      <c r="H44" s="92"/>
      <c r="I44" s="92"/>
      <c r="J44" s="90" t="s">
        <v>535</v>
      </c>
      <c r="K44" s="91"/>
      <c r="L44" s="91"/>
      <c r="M44" s="91"/>
      <c r="N44" s="91"/>
      <c r="O44" s="91"/>
      <c r="P44" s="91"/>
      <c r="Q44" s="91"/>
      <c r="R44" s="91"/>
      <c r="S44" s="91"/>
      <c r="T44" s="91"/>
      <c r="U44" s="91"/>
      <c r="V44" s="93"/>
      <c r="W44" s="93"/>
      <c r="X44" s="93"/>
      <c r="Y44" s="93"/>
      <c r="Z44" s="93"/>
    </row>
    <row r="45" spans="1:26" ht="48">
      <c r="A45" s="82">
        <v>36</v>
      </c>
      <c r="B45" s="83" t="s">
        <v>70</v>
      </c>
      <c r="C45" s="84">
        <v>1.75</v>
      </c>
      <c r="D45" s="85">
        <v>1431.41</v>
      </c>
      <c r="E45" s="84" t="s">
        <v>64</v>
      </c>
      <c r="F45" s="86" t="s">
        <v>65</v>
      </c>
      <c r="G45" s="85">
        <v>2505</v>
      </c>
      <c r="H45" s="86" t="s">
        <v>71</v>
      </c>
      <c r="I45" s="86" t="s">
        <v>72</v>
      </c>
      <c r="J45" s="85">
        <v>8221</v>
      </c>
      <c r="K45" s="84" t="s">
        <v>73</v>
      </c>
      <c r="L45" s="84" t="s">
        <v>48</v>
      </c>
      <c r="M45" s="84">
        <v>130</v>
      </c>
      <c r="N45" s="84">
        <v>89</v>
      </c>
      <c r="O45" s="84">
        <v>248</v>
      </c>
      <c r="P45" s="84">
        <v>170</v>
      </c>
      <c r="Q45" s="84">
        <v>1926</v>
      </c>
      <c r="R45" s="84">
        <v>1232</v>
      </c>
      <c r="S45" s="84">
        <v>0.85</v>
      </c>
      <c r="T45" s="84">
        <v>0.8</v>
      </c>
      <c r="U45" s="84" t="s">
        <v>74</v>
      </c>
      <c r="V45" s="81"/>
      <c r="W45" s="81"/>
      <c r="X45" s="81"/>
      <c r="Y45" s="81"/>
      <c r="Z45" s="81"/>
    </row>
    <row r="46" spans="1:26" s="103" customFormat="1" ht="12.75">
      <c r="A46" s="87"/>
      <c r="B46" s="88" t="s">
        <v>508</v>
      </c>
      <c r="C46" s="89" t="s">
        <v>530</v>
      </c>
      <c r="D46" s="90"/>
      <c r="E46" s="91"/>
      <c r="F46" s="92"/>
      <c r="G46" s="90" t="s">
        <v>536</v>
      </c>
      <c r="H46" s="92"/>
      <c r="I46" s="92"/>
      <c r="J46" s="90" t="s">
        <v>537</v>
      </c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3"/>
      <c r="W46" s="93"/>
      <c r="X46" s="93"/>
      <c r="Y46" s="93"/>
      <c r="Z46" s="93"/>
    </row>
    <row r="47" spans="1:26" s="103" customFormat="1" ht="12.75">
      <c r="A47" s="87"/>
      <c r="B47" s="88" t="s">
        <v>512</v>
      </c>
      <c r="C47" s="89" t="s">
        <v>533</v>
      </c>
      <c r="D47" s="90"/>
      <c r="E47" s="91"/>
      <c r="F47" s="92"/>
      <c r="G47" s="90" t="s">
        <v>538</v>
      </c>
      <c r="H47" s="92"/>
      <c r="I47" s="92"/>
      <c r="J47" s="90" t="s">
        <v>539</v>
      </c>
      <c r="K47" s="91"/>
      <c r="L47" s="91"/>
      <c r="M47" s="91"/>
      <c r="N47" s="91"/>
      <c r="O47" s="91"/>
      <c r="P47" s="91"/>
      <c r="Q47" s="91"/>
      <c r="R47" s="91"/>
      <c r="S47" s="91"/>
      <c r="T47" s="91"/>
      <c r="U47" s="91"/>
      <c r="V47" s="93"/>
      <c r="W47" s="93"/>
      <c r="X47" s="93"/>
      <c r="Y47" s="93"/>
      <c r="Z47" s="93"/>
    </row>
    <row r="48" spans="1:26" ht="72">
      <c r="A48" s="82">
        <v>37</v>
      </c>
      <c r="B48" s="83" t="s">
        <v>75</v>
      </c>
      <c r="C48" s="84">
        <v>0.098</v>
      </c>
      <c r="D48" s="85">
        <v>805.2</v>
      </c>
      <c r="E48" s="84"/>
      <c r="F48" s="86" t="s">
        <v>76</v>
      </c>
      <c r="G48" s="85">
        <v>79</v>
      </c>
      <c r="H48" s="86"/>
      <c r="I48" s="86" t="s">
        <v>77</v>
      </c>
      <c r="J48" s="85">
        <v>384</v>
      </c>
      <c r="K48" s="84"/>
      <c r="L48" s="84" t="s">
        <v>48</v>
      </c>
      <c r="M48" s="84">
        <v>95</v>
      </c>
      <c r="N48" s="84">
        <v>50</v>
      </c>
      <c r="O48" s="84">
        <v>10</v>
      </c>
      <c r="P48" s="84">
        <v>6</v>
      </c>
      <c r="Q48" s="84">
        <v>79</v>
      </c>
      <c r="R48" s="84">
        <v>39</v>
      </c>
      <c r="S48" s="84">
        <v>0.85</v>
      </c>
      <c r="T48" s="84">
        <v>0.8</v>
      </c>
      <c r="U48" s="84" t="s">
        <v>78</v>
      </c>
      <c r="V48" s="81"/>
      <c r="W48" s="81"/>
      <c r="X48" s="81"/>
      <c r="Y48" s="81"/>
      <c r="Z48" s="81"/>
    </row>
    <row r="49" spans="1:26" s="103" customFormat="1" ht="12.75">
      <c r="A49" s="87"/>
      <c r="B49" s="88" t="s">
        <v>508</v>
      </c>
      <c r="C49" s="89" t="s">
        <v>509</v>
      </c>
      <c r="D49" s="90"/>
      <c r="E49" s="91"/>
      <c r="F49" s="92"/>
      <c r="G49" s="90" t="s">
        <v>540</v>
      </c>
      <c r="H49" s="92"/>
      <c r="I49" s="92"/>
      <c r="J49" s="90" t="s">
        <v>541</v>
      </c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3"/>
      <c r="W49" s="93"/>
      <c r="X49" s="93"/>
      <c r="Y49" s="93"/>
      <c r="Z49" s="93"/>
    </row>
    <row r="50" spans="1:26" s="103" customFormat="1" ht="12.75">
      <c r="A50" s="87"/>
      <c r="B50" s="88" t="s">
        <v>512</v>
      </c>
      <c r="C50" s="89" t="s">
        <v>513</v>
      </c>
      <c r="D50" s="90"/>
      <c r="E50" s="91"/>
      <c r="F50" s="92"/>
      <c r="G50" s="90" t="s">
        <v>542</v>
      </c>
      <c r="H50" s="92"/>
      <c r="I50" s="92"/>
      <c r="J50" s="90" t="s">
        <v>543</v>
      </c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3"/>
      <c r="W50" s="93"/>
      <c r="X50" s="93"/>
      <c r="Y50" s="93"/>
      <c r="Z50" s="93"/>
    </row>
    <row r="51" spans="1:26" ht="72">
      <c r="A51" s="82">
        <v>38</v>
      </c>
      <c r="B51" s="83" t="s">
        <v>79</v>
      </c>
      <c r="C51" s="84">
        <v>0.209</v>
      </c>
      <c r="D51" s="85">
        <v>805.2</v>
      </c>
      <c r="E51" s="84"/>
      <c r="F51" s="86" t="s">
        <v>76</v>
      </c>
      <c r="G51" s="85">
        <v>168</v>
      </c>
      <c r="H51" s="86"/>
      <c r="I51" s="86" t="s">
        <v>80</v>
      </c>
      <c r="J51" s="85">
        <v>819</v>
      </c>
      <c r="K51" s="84"/>
      <c r="L51" s="84" t="s">
        <v>48</v>
      </c>
      <c r="M51" s="84">
        <v>95</v>
      </c>
      <c r="N51" s="84">
        <v>50</v>
      </c>
      <c r="O51" s="84">
        <v>22</v>
      </c>
      <c r="P51" s="84">
        <v>12</v>
      </c>
      <c r="Q51" s="84">
        <v>168</v>
      </c>
      <c r="R51" s="84">
        <v>83</v>
      </c>
      <c r="S51" s="84">
        <v>0.85</v>
      </c>
      <c r="T51" s="84">
        <v>0.8</v>
      </c>
      <c r="U51" s="84" t="s">
        <v>81</v>
      </c>
      <c r="V51" s="81"/>
      <c r="W51" s="81"/>
      <c r="X51" s="81"/>
      <c r="Y51" s="81"/>
      <c r="Z51" s="81"/>
    </row>
    <row r="52" spans="1:26" s="103" customFormat="1" ht="12.75">
      <c r="A52" s="87"/>
      <c r="B52" s="88" t="s">
        <v>508</v>
      </c>
      <c r="C52" s="89" t="s">
        <v>509</v>
      </c>
      <c r="D52" s="90"/>
      <c r="E52" s="91"/>
      <c r="F52" s="92"/>
      <c r="G52" s="90" t="s">
        <v>518</v>
      </c>
      <c r="H52" s="92"/>
      <c r="I52" s="92"/>
      <c r="J52" s="90" t="s">
        <v>544</v>
      </c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3"/>
      <c r="W52" s="93"/>
      <c r="X52" s="93"/>
      <c r="Y52" s="93"/>
      <c r="Z52" s="93"/>
    </row>
    <row r="53" spans="1:26" s="103" customFormat="1" ht="12.75">
      <c r="A53" s="87"/>
      <c r="B53" s="88" t="s">
        <v>512</v>
      </c>
      <c r="C53" s="89" t="s">
        <v>513</v>
      </c>
      <c r="D53" s="90"/>
      <c r="E53" s="91"/>
      <c r="F53" s="92"/>
      <c r="G53" s="90" t="s">
        <v>545</v>
      </c>
      <c r="H53" s="92"/>
      <c r="I53" s="92"/>
      <c r="J53" s="90" t="s">
        <v>546</v>
      </c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3"/>
      <c r="W53" s="93"/>
      <c r="X53" s="93"/>
      <c r="Y53" s="93"/>
      <c r="Z53" s="93"/>
    </row>
    <row r="54" spans="1:26" ht="48">
      <c r="A54" s="82">
        <v>39</v>
      </c>
      <c r="B54" s="83" t="s">
        <v>82</v>
      </c>
      <c r="C54" s="84">
        <v>3.07</v>
      </c>
      <c r="D54" s="85">
        <v>336.85</v>
      </c>
      <c r="E54" s="84">
        <v>135.07</v>
      </c>
      <c r="F54" s="86" t="s">
        <v>83</v>
      </c>
      <c r="G54" s="85">
        <v>1034</v>
      </c>
      <c r="H54" s="86">
        <v>415</v>
      </c>
      <c r="I54" s="86" t="s">
        <v>84</v>
      </c>
      <c r="J54" s="85">
        <v>6523</v>
      </c>
      <c r="K54" s="84">
        <v>3751</v>
      </c>
      <c r="L54" s="84" t="s">
        <v>48</v>
      </c>
      <c r="M54" s="84">
        <v>95</v>
      </c>
      <c r="N54" s="84">
        <v>50</v>
      </c>
      <c r="O54" s="84">
        <v>503</v>
      </c>
      <c r="P54" s="84">
        <v>265</v>
      </c>
      <c r="Q54" s="84">
        <v>3869</v>
      </c>
      <c r="R54" s="84">
        <v>1911</v>
      </c>
      <c r="S54" s="84">
        <v>0.85</v>
      </c>
      <c r="T54" s="84">
        <v>0.8</v>
      </c>
      <c r="U54" s="84" t="s">
        <v>85</v>
      </c>
      <c r="V54" s="81"/>
      <c r="W54" s="81"/>
      <c r="X54" s="81"/>
      <c r="Y54" s="81"/>
      <c r="Z54" s="81"/>
    </row>
    <row r="55" spans="1:26" s="103" customFormat="1" ht="12.75">
      <c r="A55" s="87"/>
      <c r="B55" s="88" t="s">
        <v>508</v>
      </c>
      <c r="C55" s="89" t="s">
        <v>509</v>
      </c>
      <c r="D55" s="90"/>
      <c r="E55" s="91"/>
      <c r="F55" s="92"/>
      <c r="G55" s="90" t="s">
        <v>547</v>
      </c>
      <c r="H55" s="92"/>
      <c r="I55" s="92"/>
      <c r="J55" s="90" t="s">
        <v>548</v>
      </c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3"/>
      <c r="W55" s="93"/>
      <c r="X55" s="93"/>
      <c r="Y55" s="93"/>
      <c r="Z55" s="93"/>
    </row>
    <row r="56" spans="1:26" s="103" customFormat="1" ht="12.75">
      <c r="A56" s="87"/>
      <c r="B56" s="88" t="s">
        <v>512</v>
      </c>
      <c r="C56" s="89" t="s">
        <v>513</v>
      </c>
      <c r="D56" s="90"/>
      <c r="E56" s="91"/>
      <c r="F56" s="92"/>
      <c r="G56" s="90" t="s">
        <v>549</v>
      </c>
      <c r="H56" s="92"/>
      <c r="I56" s="92"/>
      <c r="J56" s="90" t="s">
        <v>550</v>
      </c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3"/>
      <c r="W56" s="93"/>
      <c r="X56" s="93"/>
      <c r="Y56" s="93"/>
      <c r="Z56" s="93"/>
    </row>
    <row r="57" spans="1:26" ht="48">
      <c r="A57" s="95">
        <v>40</v>
      </c>
      <c r="B57" s="96" t="s">
        <v>86</v>
      </c>
      <c r="C57" s="97">
        <v>307</v>
      </c>
      <c r="D57" s="98">
        <v>117</v>
      </c>
      <c r="E57" s="97" t="s">
        <v>87</v>
      </c>
      <c r="F57" s="99"/>
      <c r="G57" s="98">
        <v>35919</v>
      </c>
      <c r="H57" s="99" t="s">
        <v>88</v>
      </c>
      <c r="I57" s="99"/>
      <c r="J57" s="98">
        <v>100957</v>
      </c>
      <c r="K57" s="97" t="s">
        <v>89</v>
      </c>
      <c r="L57" s="97" t="s">
        <v>90</v>
      </c>
      <c r="M57" s="97">
        <v>95</v>
      </c>
      <c r="N57" s="97">
        <v>50</v>
      </c>
      <c r="O57" s="97"/>
      <c r="P57" s="97"/>
      <c r="Q57" s="97"/>
      <c r="R57" s="97"/>
      <c r="S57" s="97">
        <v>0.85</v>
      </c>
      <c r="T57" s="97">
        <v>0.8</v>
      </c>
      <c r="U57" s="97"/>
      <c r="V57" s="81"/>
      <c r="W57" s="81"/>
      <c r="X57" s="81"/>
      <c r="Y57" s="81"/>
      <c r="Z57" s="81"/>
    </row>
    <row r="58" spans="1:26" ht="60">
      <c r="A58" s="82">
        <v>41</v>
      </c>
      <c r="B58" s="83" t="s">
        <v>91</v>
      </c>
      <c r="C58" s="84">
        <v>1.087</v>
      </c>
      <c r="D58" s="85">
        <v>885.6</v>
      </c>
      <c r="E58" s="84"/>
      <c r="F58" s="86" t="s">
        <v>92</v>
      </c>
      <c r="G58" s="85">
        <v>963</v>
      </c>
      <c r="H58" s="86"/>
      <c r="I58" s="86" t="s">
        <v>93</v>
      </c>
      <c r="J58" s="85">
        <v>4685</v>
      </c>
      <c r="K58" s="84"/>
      <c r="L58" s="84" t="s">
        <v>48</v>
      </c>
      <c r="M58" s="84">
        <v>95</v>
      </c>
      <c r="N58" s="84">
        <v>50</v>
      </c>
      <c r="O58" s="84">
        <v>124</v>
      </c>
      <c r="P58" s="84">
        <v>66</v>
      </c>
      <c r="Q58" s="84">
        <v>958</v>
      </c>
      <c r="R58" s="84">
        <v>473</v>
      </c>
      <c r="S58" s="84">
        <v>0.85</v>
      </c>
      <c r="T58" s="84">
        <v>0.8</v>
      </c>
      <c r="U58" s="84" t="s">
        <v>94</v>
      </c>
      <c r="V58" s="81"/>
      <c r="W58" s="81"/>
      <c r="X58" s="81"/>
      <c r="Y58" s="81"/>
      <c r="Z58" s="81"/>
    </row>
    <row r="59" spans="1:26" s="103" customFormat="1" ht="12.75">
      <c r="A59" s="87"/>
      <c r="B59" s="88" t="s">
        <v>508</v>
      </c>
      <c r="C59" s="89" t="s">
        <v>509</v>
      </c>
      <c r="D59" s="90"/>
      <c r="E59" s="91"/>
      <c r="F59" s="92"/>
      <c r="G59" s="90" t="s">
        <v>551</v>
      </c>
      <c r="H59" s="92"/>
      <c r="I59" s="92"/>
      <c r="J59" s="90" t="s">
        <v>552</v>
      </c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3"/>
      <c r="W59" s="93"/>
      <c r="X59" s="93"/>
      <c r="Y59" s="93"/>
      <c r="Z59" s="93"/>
    </row>
    <row r="60" spans="1:26" s="103" customFormat="1" ht="12.75">
      <c r="A60" s="87"/>
      <c r="B60" s="88" t="s">
        <v>512</v>
      </c>
      <c r="C60" s="89" t="s">
        <v>513</v>
      </c>
      <c r="D60" s="90"/>
      <c r="E60" s="91"/>
      <c r="F60" s="92"/>
      <c r="G60" s="90" t="s">
        <v>553</v>
      </c>
      <c r="H60" s="92"/>
      <c r="I60" s="92"/>
      <c r="J60" s="90" t="s">
        <v>554</v>
      </c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3"/>
      <c r="W60" s="93"/>
      <c r="X60" s="93"/>
      <c r="Y60" s="93"/>
      <c r="Z60" s="93"/>
    </row>
    <row r="61" spans="1:26" ht="18" customHeight="1">
      <c r="A61" s="115" t="s">
        <v>95</v>
      </c>
      <c r="B61" s="128"/>
      <c r="C61" s="128"/>
      <c r="D61" s="128"/>
      <c r="E61" s="128"/>
      <c r="F61" s="128"/>
      <c r="G61" s="128"/>
      <c r="H61" s="128"/>
      <c r="I61" s="128"/>
      <c r="J61" s="128"/>
      <c r="K61" s="128"/>
      <c r="L61" s="128"/>
      <c r="M61" s="128"/>
      <c r="N61" s="128"/>
      <c r="O61" s="128"/>
      <c r="P61" s="128"/>
      <c r="Q61" s="128"/>
      <c r="R61" s="128"/>
      <c r="S61" s="128"/>
      <c r="T61" s="128"/>
      <c r="U61" s="128"/>
      <c r="V61" s="81"/>
      <c r="W61" s="81"/>
      <c r="X61" s="81"/>
      <c r="Y61" s="81"/>
      <c r="Z61" s="81"/>
    </row>
    <row r="62" spans="1:26" ht="72">
      <c r="A62" s="82">
        <v>42</v>
      </c>
      <c r="B62" s="83" t="s">
        <v>45</v>
      </c>
      <c r="C62" s="84">
        <v>0.049</v>
      </c>
      <c r="D62" s="85">
        <v>3704.38</v>
      </c>
      <c r="E62" s="84"/>
      <c r="F62" s="86" t="s">
        <v>46</v>
      </c>
      <c r="G62" s="85">
        <v>182</v>
      </c>
      <c r="H62" s="86"/>
      <c r="I62" s="86" t="s">
        <v>96</v>
      </c>
      <c r="J62" s="85">
        <v>824</v>
      </c>
      <c r="K62" s="84"/>
      <c r="L62" s="84" t="s">
        <v>48</v>
      </c>
      <c r="M62" s="84">
        <v>95</v>
      </c>
      <c r="N62" s="84">
        <v>50</v>
      </c>
      <c r="O62" s="84">
        <v>23</v>
      </c>
      <c r="P62" s="84">
        <v>12</v>
      </c>
      <c r="Q62" s="84">
        <v>176</v>
      </c>
      <c r="R62" s="84">
        <v>87</v>
      </c>
      <c r="S62" s="84">
        <v>0.85</v>
      </c>
      <c r="T62" s="84">
        <v>0.8</v>
      </c>
      <c r="U62" s="84" t="s">
        <v>97</v>
      </c>
      <c r="V62" s="81"/>
      <c r="W62" s="81"/>
      <c r="X62" s="81"/>
      <c r="Y62" s="81"/>
      <c r="Z62" s="81"/>
    </row>
    <row r="63" spans="1:26" s="103" customFormat="1" ht="12.75">
      <c r="A63" s="87"/>
      <c r="B63" s="88" t="s">
        <v>508</v>
      </c>
      <c r="C63" s="89" t="s">
        <v>509</v>
      </c>
      <c r="D63" s="90"/>
      <c r="E63" s="91"/>
      <c r="F63" s="92"/>
      <c r="G63" s="90" t="s">
        <v>555</v>
      </c>
      <c r="H63" s="92"/>
      <c r="I63" s="92"/>
      <c r="J63" s="90" t="s">
        <v>556</v>
      </c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3"/>
      <c r="W63" s="93"/>
      <c r="X63" s="93"/>
      <c r="Y63" s="93"/>
      <c r="Z63" s="93"/>
    </row>
    <row r="64" spans="1:26" s="103" customFormat="1" ht="12.75">
      <c r="A64" s="87"/>
      <c r="B64" s="88" t="s">
        <v>512</v>
      </c>
      <c r="C64" s="89" t="s">
        <v>513</v>
      </c>
      <c r="D64" s="90"/>
      <c r="E64" s="91"/>
      <c r="F64" s="92"/>
      <c r="G64" s="90" t="s">
        <v>545</v>
      </c>
      <c r="H64" s="92"/>
      <c r="I64" s="92"/>
      <c r="J64" s="90" t="s">
        <v>557</v>
      </c>
      <c r="K64" s="91"/>
      <c r="L64" s="91"/>
      <c r="M64" s="91"/>
      <c r="N64" s="91"/>
      <c r="O64" s="91"/>
      <c r="P64" s="91"/>
      <c r="Q64" s="91"/>
      <c r="R64" s="91"/>
      <c r="S64" s="91"/>
      <c r="T64" s="91"/>
      <c r="U64" s="91"/>
      <c r="V64" s="93"/>
      <c r="W64" s="93"/>
      <c r="X64" s="93"/>
      <c r="Y64" s="93"/>
      <c r="Z64" s="93"/>
    </row>
    <row r="65" spans="1:26" ht="60">
      <c r="A65" s="95">
        <v>43</v>
      </c>
      <c r="B65" s="96" t="s">
        <v>50</v>
      </c>
      <c r="C65" s="97">
        <v>83.3</v>
      </c>
      <c r="D65" s="98">
        <v>10.3</v>
      </c>
      <c r="E65" s="97"/>
      <c r="F65" s="99">
        <v>10.3</v>
      </c>
      <c r="G65" s="98">
        <v>858</v>
      </c>
      <c r="H65" s="99"/>
      <c r="I65" s="99">
        <v>858</v>
      </c>
      <c r="J65" s="98">
        <v>3011</v>
      </c>
      <c r="K65" s="97"/>
      <c r="L65" s="97" t="s">
        <v>48</v>
      </c>
      <c r="M65" s="97">
        <v>0</v>
      </c>
      <c r="N65" s="97">
        <v>0</v>
      </c>
      <c r="O65" s="97"/>
      <c r="P65" s="97"/>
      <c r="Q65" s="97"/>
      <c r="R65" s="97"/>
      <c r="S65" s="97"/>
      <c r="T65" s="97"/>
      <c r="U65" s="97">
        <v>3011</v>
      </c>
      <c r="V65" s="81"/>
      <c r="W65" s="81"/>
      <c r="X65" s="81"/>
      <c r="Y65" s="81"/>
      <c r="Z65" s="81"/>
    </row>
    <row r="66" spans="1:26" ht="36">
      <c r="A66" s="82">
        <v>44</v>
      </c>
      <c r="B66" s="83" t="s">
        <v>51</v>
      </c>
      <c r="C66" s="84">
        <v>0.049</v>
      </c>
      <c r="D66" s="85">
        <v>398.5</v>
      </c>
      <c r="E66" s="84" t="s">
        <v>52</v>
      </c>
      <c r="F66" s="86" t="s">
        <v>53</v>
      </c>
      <c r="G66" s="85">
        <v>20</v>
      </c>
      <c r="H66" s="86">
        <v>2</v>
      </c>
      <c r="I66" s="86" t="s">
        <v>98</v>
      </c>
      <c r="J66" s="85">
        <v>107</v>
      </c>
      <c r="K66" s="84" t="s">
        <v>99</v>
      </c>
      <c r="L66" s="84" t="s">
        <v>48</v>
      </c>
      <c r="M66" s="84">
        <v>95</v>
      </c>
      <c r="N66" s="84">
        <v>50</v>
      </c>
      <c r="O66" s="84">
        <v>5</v>
      </c>
      <c r="P66" s="84">
        <v>3</v>
      </c>
      <c r="Q66" s="84">
        <v>36</v>
      </c>
      <c r="R66" s="84">
        <v>18</v>
      </c>
      <c r="S66" s="84">
        <v>0.85</v>
      </c>
      <c r="T66" s="84">
        <v>0.8</v>
      </c>
      <c r="U66" s="84" t="s">
        <v>100</v>
      </c>
      <c r="V66" s="81"/>
      <c r="W66" s="81"/>
      <c r="X66" s="81"/>
      <c r="Y66" s="81"/>
      <c r="Z66" s="81"/>
    </row>
    <row r="67" spans="1:26" s="103" customFormat="1" ht="12.75">
      <c r="A67" s="87"/>
      <c r="B67" s="88" t="s">
        <v>508</v>
      </c>
      <c r="C67" s="89" t="s">
        <v>509</v>
      </c>
      <c r="D67" s="90"/>
      <c r="E67" s="91"/>
      <c r="F67" s="92"/>
      <c r="G67" s="90" t="s">
        <v>558</v>
      </c>
      <c r="H67" s="92"/>
      <c r="I67" s="92"/>
      <c r="J67" s="90" t="s">
        <v>559</v>
      </c>
      <c r="K67" s="91"/>
      <c r="L67" s="91"/>
      <c r="M67" s="91"/>
      <c r="N67" s="91"/>
      <c r="O67" s="91"/>
      <c r="P67" s="91"/>
      <c r="Q67" s="91"/>
      <c r="R67" s="91"/>
      <c r="S67" s="91"/>
      <c r="T67" s="91"/>
      <c r="U67" s="91"/>
      <c r="V67" s="93"/>
      <c r="W67" s="93"/>
      <c r="X67" s="93"/>
      <c r="Y67" s="93"/>
      <c r="Z67" s="93"/>
    </row>
    <row r="68" spans="1:26" s="103" customFormat="1" ht="12.75">
      <c r="A68" s="87"/>
      <c r="B68" s="88" t="s">
        <v>512</v>
      </c>
      <c r="C68" s="89" t="s">
        <v>513</v>
      </c>
      <c r="D68" s="90"/>
      <c r="E68" s="91"/>
      <c r="F68" s="92"/>
      <c r="G68" s="90" t="s">
        <v>560</v>
      </c>
      <c r="H68" s="92"/>
      <c r="I68" s="92"/>
      <c r="J68" s="90" t="s">
        <v>561</v>
      </c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3"/>
      <c r="W68" s="93"/>
      <c r="X68" s="93"/>
      <c r="Y68" s="93"/>
      <c r="Z68" s="93"/>
    </row>
    <row r="69" spans="1:26" ht="72">
      <c r="A69" s="82">
        <v>45</v>
      </c>
      <c r="B69" s="83" t="s">
        <v>58</v>
      </c>
      <c r="C69" s="84">
        <v>0.481</v>
      </c>
      <c r="D69" s="85">
        <v>3050.67</v>
      </c>
      <c r="E69" s="84"/>
      <c r="F69" s="86" t="s">
        <v>59</v>
      </c>
      <c r="G69" s="85">
        <v>1467</v>
      </c>
      <c r="H69" s="86"/>
      <c r="I69" s="86" t="s">
        <v>101</v>
      </c>
      <c r="J69" s="85">
        <v>6663</v>
      </c>
      <c r="K69" s="84"/>
      <c r="L69" s="84" t="s">
        <v>48</v>
      </c>
      <c r="M69" s="84">
        <v>95</v>
      </c>
      <c r="N69" s="84">
        <v>50</v>
      </c>
      <c r="O69" s="84">
        <v>185</v>
      </c>
      <c r="P69" s="84">
        <v>98</v>
      </c>
      <c r="Q69" s="84">
        <v>1424</v>
      </c>
      <c r="R69" s="84">
        <v>703</v>
      </c>
      <c r="S69" s="84">
        <v>0.85</v>
      </c>
      <c r="T69" s="84">
        <v>0.8</v>
      </c>
      <c r="U69" s="84" t="s">
        <v>102</v>
      </c>
      <c r="V69" s="81"/>
      <c r="W69" s="81"/>
      <c r="X69" s="81"/>
      <c r="Y69" s="81"/>
      <c r="Z69" s="81"/>
    </row>
    <row r="70" spans="1:26" s="103" customFormat="1" ht="12.75">
      <c r="A70" s="87"/>
      <c r="B70" s="88" t="s">
        <v>508</v>
      </c>
      <c r="C70" s="89" t="s">
        <v>509</v>
      </c>
      <c r="D70" s="90"/>
      <c r="E70" s="91"/>
      <c r="F70" s="92"/>
      <c r="G70" s="90" t="s">
        <v>562</v>
      </c>
      <c r="H70" s="92"/>
      <c r="I70" s="92"/>
      <c r="J70" s="90" t="s">
        <v>563</v>
      </c>
      <c r="K70" s="91"/>
      <c r="L70" s="91"/>
      <c r="M70" s="91"/>
      <c r="N70" s="91"/>
      <c r="O70" s="91"/>
      <c r="P70" s="91"/>
      <c r="Q70" s="91"/>
      <c r="R70" s="91"/>
      <c r="S70" s="91"/>
      <c r="T70" s="91"/>
      <c r="U70" s="91"/>
      <c r="V70" s="93"/>
      <c r="W70" s="93"/>
      <c r="X70" s="93"/>
      <c r="Y70" s="93"/>
      <c r="Z70" s="93"/>
    </row>
    <row r="71" spans="1:26" s="103" customFormat="1" ht="12.75">
      <c r="A71" s="87"/>
      <c r="B71" s="88" t="s">
        <v>512</v>
      </c>
      <c r="C71" s="89" t="s">
        <v>513</v>
      </c>
      <c r="D71" s="90"/>
      <c r="E71" s="91"/>
      <c r="F71" s="92"/>
      <c r="G71" s="90" t="s">
        <v>564</v>
      </c>
      <c r="H71" s="92"/>
      <c r="I71" s="92"/>
      <c r="J71" s="90" t="s">
        <v>565</v>
      </c>
      <c r="K71" s="91"/>
      <c r="L71" s="91"/>
      <c r="M71" s="91"/>
      <c r="N71" s="91"/>
      <c r="O71" s="91"/>
      <c r="P71" s="91"/>
      <c r="Q71" s="91"/>
      <c r="R71" s="91"/>
      <c r="S71" s="91"/>
      <c r="T71" s="91"/>
      <c r="U71" s="91"/>
      <c r="V71" s="93"/>
      <c r="W71" s="93"/>
      <c r="X71" s="93"/>
      <c r="Y71" s="93"/>
      <c r="Z71" s="93"/>
    </row>
    <row r="72" spans="1:26" ht="60">
      <c r="A72" s="82">
        <v>46</v>
      </c>
      <c r="B72" s="83" t="s">
        <v>62</v>
      </c>
      <c r="C72" s="84">
        <v>0.21</v>
      </c>
      <c r="D72" s="85">
        <v>2934.34</v>
      </c>
      <c r="E72" s="84">
        <v>2934.34</v>
      </c>
      <c r="F72" s="86"/>
      <c r="G72" s="85">
        <v>616</v>
      </c>
      <c r="H72" s="86">
        <v>616</v>
      </c>
      <c r="I72" s="86"/>
      <c r="J72" s="85">
        <v>5573</v>
      </c>
      <c r="K72" s="84">
        <v>5573</v>
      </c>
      <c r="L72" s="84" t="s">
        <v>48</v>
      </c>
      <c r="M72" s="84">
        <v>80</v>
      </c>
      <c r="N72" s="84">
        <v>45</v>
      </c>
      <c r="O72" s="84">
        <v>493</v>
      </c>
      <c r="P72" s="84">
        <v>277</v>
      </c>
      <c r="Q72" s="84">
        <v>3790</v>
      </c>
      <c r="R72" s="84">
        <v>2006</v>
      </c>
      <c r="S72" s="84">
        <v>0.85</v>
      </c>
      <c r="T72" s="84">
        <v>0.8</v>
      </c>
      <c r="U72" s="84"/>
      <c r="V72" s="81"/>
      <c r="W72" s="81"/>
      <c r="X72" s="81"/>
      <c r="Y72" s="81"/>
      <c r="Z72" s="81"/>
    </row>
    <row r="73" spans="1:26" s="103" customFormat="1" ht="12.75">
      <c r="A73" s="87"/>
      <c r="B73" s="88" t="s">
        <v>508</v>
      </c>
      <c r="C73" s="89" t="s">
        <v>524</v>
      </c>
      <c r="D73" s="90"/>
      <c r="E73" s="91"/>
      <c r="F73" s="92"/>
      <c r="G73" s="90" t="s">
        <v>566</v>
      </c>
      <c r="H73" s="92"/>
      <c r="I73" s="92"/>
      <c r="J73" s="90" t="s">
        <v>567</v>
      </c>
      <c r="K73" s="91"/>
      <c r="L73" s="91"/>
      <c r="M73" s="91"/>
      <c r="N73" s="91"/>
      <c r="O73" s="91"/>
      <c r="P73" s="91"/>
      <c r="Q73" s="91"/>
      <c r="R73" s="91"/>
      <c r="S73" s="91"/>
      <c r="T73" s="91"/>
      <c r="U73" s="91"/>
      <c r="V73" s="93"/>
      <c r="W73" s="93"/>
      <c r="X73" s="93"/>
      <c r="Y73" s="93"/>
      <c r="Z73" s="93"/>
    </row>
    <row r="74" spans="1:26" s="103" customFormat="1" ht="12.75">
      <c r="A74" s="87"/>
      <c r="B74" s="88" t="s">
        <v>512</v>
      </c>
      <c r="C74" s="89" t="s">
        <v>527</v>
      </c>
      <c r="D74" s="90"/>
      <c r="E74" s="91"/>
      <c r="F74" s="92"/>
      <c r="G74" s="90" t="s">
        <v>568</v>
      </c>
      <c r="H74" s="92"/>
      <c r="I74" s="92"/>
      <c r="J74" s="90" t="s">
        <v>569</v>
      </c>
      <c r="K74" s="91"/>
      <c r="L74" s="91"/>
      <c r="M74" s="91"/>
      <c r="N74" s="91"/>
      <c r="O74" s="91"/>
      <c r="P74" s="91"/>
      <c r="Q74" s="91"/>
      <c r="R74" s="91"/>
      <c r="S74" s="91"/>
      <c r="T74" s="91"/>
      <c r="U74" s="91"/>
      <c r="V74" s="93"/>
      <c r="W74" s="93"/>
      <c r="X74" s="93"/>
      <c r="Y74" s="93"/>
      <c r="Z74" s="93"/>
    </row>
    <row r="75" spans="1:26" ht="48">
      <c r="A75" s="82">
        <v>47</v>
      </c>
      <c r="B75" s="83" t="s">
        <v>103</v>
      </c>
      <c r="C75" s="84">
        <v>0.2</v>
      </c>
      <c r="D75" s="85">
        <v>1431.41</v>
      </c>
      <c r="E75" s="84" t="s">
        <v>64</v>
      </c>
      <c r="F75" s="86" t="s">
        <v>65</v>
      </c>
      <c r="G75" s="85">
        <v>286</v>
      </c>
      <c r="H75" s="86" t="s">
        <v>104</v>
      </c>
      <c r="I75" s="86" t="s">
        <v>105</v>
      </c>
      <c r="J75" s="85">
        <v>940</v>
      </c>
      <c r="K75" s="84" t="s">
        <v>106</v>
      </c>
      <c r="L75" s="84" t="s">
        <v>48</v>
      </c>
      <c r="M75" s="84">
        <v>130</v>
      </c>
      <c r="N75" s="84">
        <v>89</v>
      </c>
      <c r="O75" s="84">
        <v>29</v>
      </c>
      <c r="P75" s="84">
        <v>20</v>
      </c>
      <c r="Q75" s="84">
        <v>221</v>
      </c>
      <c r="R75" s="84">
        <v>141</v>
      </c>
      <c r="S75" s="84">
        <v>0.85</v>
      </c>
      <c r="T75" s="84">
        <v>0.8</v>
      </c>
      <c r="U75" s="84" t="s">
        <v>107</v>
      </c>
      <c r="V75" s="81"/>
      <c r="W75" s="81"/>
      <c r="X75" s="81"/>
      <c r="Y75" s="81"/>
      <c r="Z75" s="81"/>
    </row>
    <row r="76" spans="1:26" s="103" customFormat="1" ht="12.75">
      <c r="A76" s="87"/>
      <c r="B76" s="88" t="s">
        <v>508</v>
      </c>
      <c r="C76" s="89" t="s">
        <v>530</v>
      </c>
      <c r="D76" s="90"/>
      <c r="E76" s="91"/>
      <c r="F76" s="92"/>
      <c r="G76" s="90" t="s">
        <v>570</v>
      </c>
      <c r="H76" s="92"/>
      <c r="I76" s="92"/>
      <c r="J76" s="90" t="s">
        <v>571</v>
      </c>
      <c r="K76" s="91"/>
      <c r="L76" s="91"/>
      <c r="M76" s="91"/>
      <c r="N76" s="91"/>
      <c r="O76" s="91"/>
      <c r="P76" s="91"/>
      <c r="Q76" s="91"/>
      <c r="R76" s="91"/>
      <c r="S76" s="91"/>
      <c r="T76" s="91"/>
      <c r="U76" s="91"/>
      <c r="V76" s="93"/>
      <c r="W76" s="93"/>
      <c r="X76" s="93"/>
      <c r="Y76" s="93"/>
      <c r="Z76" s="93"/>
    </row>
    <row r="77" spans="1:26" s="103" customFormat="1" ht="12.75">
      <c r="A77" s="87"/>
      <c r="B77" s="88" t="s">
        <v>512</v>
      </c>
      <c r="C77" s="89" t="s">
        <v>533</v>
      </c>
      <c r="D77" s="90"/>
      <c r="E77" s="91"/>
      <c r="F77" s="92"/>
      <c r="G77" s="90" t="s">
        <v>572</v>
      </c>
      <c r="H77" s="92"/>
      <c r="I77" s="92"/>
      <c r="J77" s="90" t="s">
        <v>573</v>
      </c>
      <c r="K77" s="91"/>
      <c r="L77" s="91"/>
      <c r="M77" s="91"/>
      <c r="N77" s="91"/>
      <c r="O77" s="91"/>
      <c r="P77" s="91"/>
      <c r="Q77" s="91"/>
      <c r="R77" s="91"/>
      <c r="S77" s="91"/>
      <c r="T77" s="91"/>
      <c r="U77" s="91"/>
      <c r="V77" s="93"/>
      <c r="W77" s="93"/>
      <c r="X77" s="93"/>
      <c r="Y77" s="93"/>
      <c r="Z77" s="93"/>
    </row>
    <row r="78" spans="1:26" ht="60">
      <c r="A78" s="82">
        <v>48</v>
      </c>
      <c r="B78" s="83" t="s">
        <v>108</v>
      </c>
      <c r="C78" s="84">
        <v>0.502</v>
      </c>
      <c r="D78" s="85">
        <v>709.2</v>
      </c>
      <c r="E78" s="84"/>
      <c r="F78" s="86" t="s">
        <v>109</v>
      </c>
      <c r="G78" s="85">
        <v>356</v>
      </c>
      <c r="H78" s="86"/>
      <c r="I78" s="86" t="s">
        <v>110</v>
      </c>
      <c r="J78" s="85">
        <v>1733</v>
      </c>
      <c r="K78" s="84"/>
      <c r="L78" s="84" t="s">
        <v>48</v>
      </c>
      <c r="M78" s="84">
        <v>95</v>
      </c>
      <c r="N78" s="84">
        <v>50</v>
      </c>
      <c r="O78" s="84">
        <v>46</v>
      </c>
      <c r="P78" s="84">
        <v>24</v>
      </c>
      <c r="Q78" s="84">
        <v>354</v>
      </c>
      <c r="R78" s="84">
        <v>175</v>
      </c>
      <c r="S78" s="84">
        <v>0.85</v>
      </c>
      <c r="T78" s="84">
        <v>0.8</v>
      </c>
      <c r="U78" s="84" t="s">
        <v>111</v>
      </c>
      <c r="V78" s="81"/>
      <c r="W78" s="81"/>
      <c r="X78" s="81"/>
      <c r="Y78" s="81"/>
      <c r="Z78" s="81"/>
    </row>
    <row r="79" spans="1:26" s="103" customFormat="1" ht="12.75">
      <c r="A79" s="87"/>
      <c r="B79" s="88" t="s">
        <v>508</v>
      </c>
      <c r="C79" s="89" t="s">
        <v>509</v>
      </c>
      <c r="D79" s="90"/>
      <c r="E79" s="91"/>
      <c r="F79" s="92"/>
      <c r="G79" s="90" t="s">
        <v>574</v>
      </c>
      <c r="H79" s="92"/>
      <c r="I79" s="92"/>
      <c r="J79" s="90" t="s">
        <v>575</v>
      </c>
      <c r="K79" s="91"/>
      <c r="L79" s="91"/>
      <c r="M79" s="91"/>
      <c r="N79" s="91"/>
      <c r="O79" s="91"/>
      <c r="P79" s="91"/>
      <c r="Q79" s="91"/>
      <c r="R79" s="91"/>
      <c r="S79" s="91"/>
      <c r="T79" s="91"/>
      <c r="U79" s="91"/>
      <c r="V79" s="93"/>
      <c r="W79" s="93"/>
      <c r="X79" s="93"/>
      <c r="Y79" s="93"/>
      <c r="Z79" s="93"/>
    </row>
    <row r="80" spans="1:26" s="103" customFormat="1" ht="12.75">
      <c r="A80" s="87"/>
      <c r="B80" s="88" t="s">
        <v>512</v>
      </c>
      <c r="C80" s="89" t="s">
        <v>513</v>
      </c>
      <c r="D80" s="90"/>
      <c r="E80" s="91"/>
      <c r="F80" s="92"/>
      <c r="G80" s="90" t="s">
        <v>576</v>
      </c>
      <c r="H80" s="92"/>
      <c r="I80" s="92"/>
      <c r="J80" s="90" t="s">
        <v>577</v>
      </c>
      <c r="K80" s="91"/>
      <c r="L80" s="91"/>
      <c r="M80" s="91"/>
      <c r="N80" s="91"/>
      <c r="O80" s="91"/>
      <c r="P80" s="91"/>
      <c r="Q80" s="91"/>
      <c r="R80" s="91"/>
      <c r="S80" s="91"/>
      <c r="T80" s="91"/>
      <c r="U80" s="91"/>
      <c r="V80" s="93"/>
      <c r="W80" s="93"/>
      <c r="X80" s="93"/>
      <c r="Y80" s="93"/>
      <c r="Z80" s="93"/>
    </row>
    <row r="81" spans="1:26" ht="72">
      <c r="A81" s="82">
        <v>49</v>
      </c>
      <c r="B81" s="83" t="s">
        <v>112</v>
      </c>
      <c r="C81" s="84">
        <v>1.725</v>
      </c>
      <c r="D81" s="85">
        <v>18070.57</v>
      </c>
      <c r="E81" s="84" t="s">
        <v>113</v>
      </c>
      <c r="F81" s="86" t="s">
        <v>114</v>
      </c>
      <c r="G81" s="85">
        <v>31172</v>
      </c>
      <c r="H81" s="86" t="s">
        <v>115</v>
      </c>
      <c r="I81" s="86" t="s">
        <v>116</v>
      </c>
      <c r="J81" s="85">
        <v>127329</v>
      </c>
      <c r="K81" s="84" t="s">
        <v>117</v>
      </c>
      <c r="L81" s="84" t="s">
        <v>48</v>
      </c>
      <c r="M81" s="84">
        <v>130</v>
      </c>
      <c r="N81" s="84">
        <v>89</v>
      </c>
      <c r="O81" s="84">
        <v>2471</v>
      </c>
      <c r="P81" s="84">
        <v>1692</v>
      </c>
      <c r="Q81" s="84">
        <v>20579</v>
      </c>
      <c r="R81" s="84">
        <v>13163</v>
      </c>
      <c r="S81" s="84">
        <v>0.85</v>
      </c>
      <c r="T81" s="84">
        <v>0.8</v>
      </c>
      <c r="U81" s="84" t="s">
        <v>118</v>
      </c>
      <c r="V81" s="81"/>
      <c r="W81" s="81"/>
      <c r="X81" s="81"/>
      <c r="Y81" s="81"/>
      <c r="Z81" s="81"/>
    </row>
    <row r="82" spans="1:26" s="103" customFormat="1" ht="12.75">
      <c r="A82" s="87"/>
      <c r="B82" s="88" t="s">
        <v>508</v>
      </c>
      <c r="C82" s="89" t="s">
        <v>530</v>
      </c>
      <c r="D82" s="90"/>
      <c r="E82" s="91"/>
      <c r="F82" s="92"/>
      <c r="G82" s="90" t="s">
        <v>578</v>
      </c>
      <c r="H82" s="92"/>
      <c r="I82" s="92"/>
      <c r="J82" s="90" t="s">
        <v>579</v>
      </c>
      <c r="K82" s="91"/>
      <c r="L82" s="91"/>
      <c r="M82" s="91"/>
      <c r="N82" s="91"/>
      <c r="O82" s="91"/>
      <c r="P82" s="91"/>
      <c r="Q82" s="91"/>
      <c r="R82" s="91"/>
      <c r="S82" s="91"/>
      <c r="T82" s="91"/>
      <c r="U82" s="91"/>
      <c r="V82" s="93"/>
      <c r="W82" s="93"/>
      <c r="X82" s="93"/>
      <c r="Y82" s="93"/>
      <c r="Z82" s="93"/>
    </row>
    <row r="83" spans="1:26" s="103" customFormat="1" ht="12.75">
      <c r="A83" s="87"/>
      <c r="B83" s="88" t="s">
        <v>512</v>
      </c>
      <c r="C83" s="89" t="s">
        <v>533</v>
      </c>
      <c r="D83" s="90"/>
      <c r="E83" s="91"/>
      <c r="F83" s="92"/>
      <c r="G83" s="90" t="s">
        <v>580</v>
      </c>
      <c r="H83" s="92"/>
      <c r="I83" s="92"/>
      <c r="J83" s="90" t="s">
        <v>581</v>
      </c>
      <c r="K83" s="91"/>
      <c r="L83" s="91"/>
      <c r="M83" s="91"/>
      <c r="N83" s="91"/>
      <c r="O83" s="91"/>
      <c r="P83" s="91"/>
      <c r="Q83" s="91"/>
      <c r="R83" s="91"/>
      <c r="S83" s="91"/>
      <c r="T83" s="91"/>
      <c r="U83" s="91"/>
      <c r="V83" s="93"/>
      <c r="W83" s="93"/>
      <c r="X83" s="93"/>
      <c r="Y83" s="93"/>
      <c r="Z83" s="93"/>
    </row>
    <row r="84" spans="1:26" ht="36">
      <c r="A84" s="82">
        <v>50</v>
      </c>
      <c r="B84" s="83" t="s">
        <v>119</v>
      </c>
      <c r="C84" s="84">
        <v>1</v>
      </c>
      <c r="D84" s="85">
        <v>132.67</v>
      </c>
      <c r="E84" s="84" t="s">
        <v>120</v>
      </c>
      <c r="F84" s="86" t="s">
        <v>121</v>
      </c>
      <c r="G84" s="85">
        <v>133</v>
      </c>
      <c r="H84" s="86" t="s">
        <v>122</v>
      </c>
      <c r="I84" s="86" t="s">
        <v>123</v>
      </c>
      <c r="J84" s="85">
        <v>930</v>
      </c>
      <c r="K84" s="84" t="s">
        <v>124</v>
      </c>
      <c r="L84" s="84" t="s">
        <v>48</v>
      </c>
      <c r="M84" s="84">
        <v>122</v>
      </c>
      <c r="N84" s="84">
        <v>80</v>
      </c>
      <c r="O84" s="84">
        <v>98</v>
      </c>
      <c r="P84" s="84">
        <v>64</v>
      </c>
      <c r="Q84" s="84">
        <v>755</v>
      </c>
      <c r="R84" s="84">
        <v>465</v>
      </c>
      <c r="S84" s="84">
        <v>0.85</v>
      </c>
      <c r="T84" s="84">
        <v>0.8</v>
      </c>
      <c r="U84" s="84" t="s">
        <v>125</v>
      </c>
      <c r="V84" s="81"/>
      <c r="W84" s="81"/>
      <c r="X84" s="81"/>
      <c r="Y84" s="81"/>
      <c r="Z84" s="81"/>
    </row>
    <row r="85" spans="1:26" s="103" customFormat="1" ht="12.75">
      <c r="A85" s="87"/>
      <c r="B85" s="88" t="s">
        <v>508</v>
      </c>
      <c r="C85" s="89" t="s">
        <v>582</v>
      </c>
      <c r="D85" s="90"/>
      <c r="E85" s="91"/>
      <c r="F85" s="92"/>
      <c r="G85" s="90" t="s">
        <v>564</v>
      </c>
      <c r="H85" s="92"/>
      <c r="I85" s="92"/>
      <c r="J85" s="90" t="s">
        <v>583</v>
      </c>
      <c r="K85" s="91"/>
      <c r="L85" s="91"/>
      <c r="M85" s="91"/>
      <c r="N85" s="91"/>
      <c r="O85" s="91"/>
      <c r="P85" s="91"/>
      <c r="Q85" s="91"/>
      <c r="R85" s="91"/>
      <c r="S85" s="91"/>
      <c r="T85" s="91"/>
      <c r="U85" s="91"/>
      <c r="V85" s="93"/>
      <c r="W85" s="93"/>
      <c r="X85" s="93"/>
      <c r="Y85" s="93"/>
      <c r="Z85" s="93"/>
    </row>
    <row r="86" spans="1:26" s="103" customFormat="1" ht="12.75">
      <c r="A86" s="87"/>
      <c r="B86" s="88" t="s">
        <v>512</v>
      </c>
      <c r="C86" s="89" t="s">
        <v>584</v>
      </c>
      <c r="D86" s="90"/>
      <c r="E86" s="91"/>
      <c r="F86" s="92"/>
      <c r="G86" s="90" t="s">
        <v>585</v>
      </c>
      <c r="H86" s="92"/>
      <c r="I86" s="92"/>
      <c r="J86" s="90" t="s">
        <v>586</v>
      </c>
      <c r="K86" s="91"/>
      <c r="L86" s="91"/>
      <c r="M86" s="91"/>
      <c r="N86" s="91"/>
      <c r="O86" s="91"/>
      <c r="P86" s="91"/>
      <c r="Q86" s="91"/>
      <c r="R86" s="91"/>
      <c r="S86" s="91"/>
      <c r="T86" s="91"/>
      <c r="U86" s="91"/>
      <c r="V86" s="93"/>
      <c r="W86" s="93"/>
      <c r="X86" s="93"/>
      <c r="Y86" s="93"/>
      <c r="Z86" s="93"/>
    </row>
    <row r="87" spans="1:26" ht="48">
      <c r="A87" s="95">
        <v>51</v>
      </c>
      <c r="B87" s="96" t="s">
        <v>126</v>
      </c>
      <c r="C87" s="97">
        <v>0.221</v>
      </c>
      <c r="D87" s="98">
        <v>693</v>
      </c>
      <c r="E87" s="97" t="s">
        <v>127</v>
      </c>
      <c r="F87" s="99"/>
      <c r="G87" s="98">
        <v>153</v>
      </c>
      <c r="H87" s="99" t="s">
        <v>128</v>
      </c>
      <c r="I87" s="99"/>
      <c r="J87" s="98">
        <v>532</v>
      </c>
      <c r="K87" s="97" t="s">
        <v>129</v>
      </c>
      <c r="L87" s="97" t="s">
        <v>90</v>
      </c>
      <c r="M87" s="97">
        <v>122</v>
      </c>
      <c r="N87" s="97">
        <v>80</v>
      </c>
      <c r="O87" s="97"/>
      <c r="P87" s="97"/>
      <c r="Q87" s="97"/>
      <c r="R87" s="97"/>
      <c r="S87" s="97">
        <v>0.85</v>
      </c>
      <c r="T87" s="97">
        <v>0.8</v>
      </c>
      <c r="U87" s="97"/>
      <c r="V87" s="81"/>
      <c r="W87" s="81"/>
      <c r="X87" s="81"/>
      <c r="Y87" s="81"/>
      <c r="Z87" s="81"/>
    </row>
    <row r="88" spans="1:26" ht="48">
      <c r="A88" s="95">
        <v>52</v>
      </c>
      <c r="B88" s="96" t="s">
        <v>130</v>
      </c>
      <c r="C88" s="97">
        <v>0.4</v>
      </c>
      <c r="D88" s="98">
        <v>1379</v>
      </c>
      <c r="E88" s="97" t="s">
        <v>131</v>
      </c>
      <c r="F88" s="99"/>
      <c r="G88" s="98">
        <v>552</v>
      </c>
      <c r="H88" s="99" t="s">
        <v>132</v>
      </c>
      <c r="I88" s="99"/>
      <c r="J88" s="98">
        <v>3244</v>
      </c>
      <c r="K88" s="97" t="s">
        <v>133</v>
      </c>
      <c r="L88" s="97" t="s">
        <v>90</v>
      </c>
      <c r="M88" s="97">
        <v>122</v>
      </c>
      <c r="N88" s="97">
        <v>80</v>
      </c>
      <c r="O88" s="97"/>
      <c r="P88" s="97"/>
      <c r="Q88" s="97"/>
      <c r="R88" s="97"/>
      <c r="S88" s="97">
        <v>0.85</v>
      </c>
      <c r="T88" s="97">
        <v>0.8</v>
      </c>
      <c r="U88" s="97"/>
      <c r="V88" s="81"/>
      <c r="W88" s="81"/>
      <c r="X88" s="81"/>
      <c r="Y88" s="81"/>
      <c r="Z88" s="81"/>
    </row>
    <row r="89" spans="1:26" ht="48">
      <c r="A89" s="95">
        <v>53</v>
      </c>
      <c r="B89" s="96" t="s">
        <v>134</v>
      </c>
      <c r="C89" s="97">
        <v>0.048</v>
      </c>
      <c r="D89" s="98">
        <v>12590</v>
      </c>
      <c r="E89" s="97" t="s">
        <v>135</v>
      </c>
      <c r="F89" s="99"/>
      <c r="G89" s="98">
        <v>604</v>
      </c>
      <c r="H89" s="99" t="s">
        <v>136</v>
      </c>
      <c r="I89" s="99"/>
      <c r="J89" s="98">
        <v>2590</v>
      </c>
      <c r="K89" s="97" t="s">
        <v>137</v>
      </c>
      <c r="L89" s="97" t="s">
        <v>90</v>
      </c>
      <c r="M89" s="97">
        <v>122</v>
      </c>
      <c r="N89" s="97">
        <v>80</v>
      </c>
      <c r="O89" s="97"/>
      <c r="P89" s="97"/>
      <c r="Q89" s="97"/>
      <c r="R89" s="97"/>
      <c r="S89" s="97">
        <v>0.85</v>
      </c>
      <c r="T89" s="97">
        <v>0.8</v>
      </c>
      <c r="U89" s="97"/>
      <c r="V89" s="81"/>
      <c r="W89" s="81"/>
      <c r="X89" s="81"/>
      <c r="Y89" s="81"/>
      <c r="Z89" s="81"/>
    </row>
    <row r="90" spans="1:26" ht="36">
      <c r="A90" s="95">
        <v>54</v>
      </c>
      <c r="B90" s="96" t="s">
        <v>138</v>
      </c>
      <c r="C90" s="97">
        <v>3</v>
      </c>
      <c r="D90" s="98">
        <v>6.78</v>
      </c>
      <c r="E90" s="97" t="s">
        <v>139</v>
      </c>
      <c r="F90" s="99"/>
      <c r="G90" s="98">
        <v>20</v>
      </c>
      <c r="H90" s="99" t="s">
        <v>140</v>
      </c>
      <c r="I90" s="99"/>
      <c r="J90" s="98">
        <v>129</v>
      </c>
      <c r="K90" s="97" t="s">
        <v>141</v>
      </c>
      <c r="L90" s="97" t="s">
        <v>90</v>
      </c>
      <c r="M90" s="97">
        <v>122</v>
      </c>
      <c r="N90" s="97">
        <v>80</v>
      </c>
      <c r="O90" s="97"/>
      <c r="P90" s="97"/>
      <c r="Q90" s="97"/>
      <c r="R90" s="97"/>
      <c r="S90" s="97">
        <v>0.85</v>
      </c>
      <c r="T90" s="97">
        <v>0.8</v>
      </c>
      <c r="U90" s="97"/>
      <c r="V90" s="81"/>
      <c r="W90" s="81"/>
      <c r="X90" s="81"/>
      <c r="Y90" s="81"/>
      <c r="Z90" s="81"/>
    </row>
    <row r="91" spans="1:26" ht="36">
      <c r="A91" s="95">
        <v>55</v>
      </c>
      <c r="B91" s="96" t="s">
        <v>142</v>
      </c>
      <c r="C91" s="97">
        <v>3</v>
      </c>
      <c r="D91" s="98">
        <v>882</v>
      </c>
      <c r="E91" s="97" t="s">
        <v>143</v>
      </c>
      <c r="F91" s="99"/>
      <c r="G91" s="98">
        <v>2646</v>
      </c>
      <c r="H91" s="99" t="s">
        <v>144</v>
      </c>
      <c r="I91" s="99"/>
      <c r="J91" s="98">
        <v>9206</v>
      </c>
      <c r="K91" s="97" t="s">
        <v>145</v>
      </c>
      <c r="L91" s="97" t="s">
        <v>90</v>
      </c>
      <c r="M91" s="97">
        <v>122</v>
      </c>
      <c r="N91" s="97">
        <v>80</v>
      </c>
      <c r="O91" s="97"/>
      <c r="P91" s="97"/>
      <c r="Q91" s="97"/>
      <c r="R91" s="97"/>
      <c r="S91" s="97">
        <v>0.85</v>
      </c>
      <c r="T91" s="97">
        <v>0.8</v>
      </c>
      <c r="U91" s="97"/>
      <c r="V91" s="81"/>
      <c r="W91" s="81"/>
      <c r="X91" s="81"/>
      <c r="Y91" s="81"/>
      <c r="Z91" s="81"/>
    </row>
    <row r="92" spans="1:26" ht="36">
      <c r="A92" s="95">
        <v>56</v>
      </c>
      <c r="B92" s="96" t="s">
        <v>146</v>
      </c>
      <c r="C92" s="97">
        <v>0.03674</v>
      </c>
      <c r="D92" s="98">
        <v>14989.14</v>
      </c>
      <c r="E92" s="97" t="s">
        <v>147</v>
      </c>
      <c r="F92" s="99"/>
      <c r="G92" s="98">
        <v>551</v>
      </c>
      <c r="H92" s="99" t="s">
        <v>148</v>
      </c>
      <c r="I92" s="99"/>
      <c r="J92" s="98">
        <v>2049</v>
      </c>
      <c r="K92" s="97" t="s">
        <v>149</v>
      </c>
      <c r="L92" s="97" t="s">
        <v>90</v>
      </c>
      <c r="M92" s="97">
        <v>122</v>
      </c>
      <c r="N92" s="97">
        <v>80</v>
      </c>
      <c r="O92" s="97"/>
      <c r="P92" s="97"/>
      <c r="Q92" s="97"/>
      <c r="R92" s="97"/>
      <c r="S92" s="97">
        <v>0.85</v>
      </c>
      <c r="T92" s="97">
        <v>0.8</v>
      </c>
      <c r="U92" s="97"/>
      <c r="V92" s="81"/>
      <c r="W92" s="81"/>
      <c r="X92" s="81"/>
      <c r="Y92" s="81"/>
      <c r="Z92" s="81"/>
    </row>
    <row r="93" spans="1:26" ht="18" customHeight="1">
      <c r="A93" s="114" t="s">
        <v>150</v>
      </c>
      <c r="B93" s="114"/>
      <c r="C93" s="114"/>
      <c r="D93" s="114"/>
      <c r="E93" s="114"/>
      <c r="F93" s="114"/>
      <c r="G93" s="114"/>
      <c r="H93" s="114"/>
      <c r="I93" s="114"/>
      <c r="J93" s="114"/>
      <c r="K93" s="114"/>
      <c r="L93" s="114"/>
      <c r="M93" s="114"/>
      <c r="N93" s="114"/>
      <c r="O93" s="114"/>
      <c r="P93" s="114"/>
      <c r="Q93" s="114"/>
      <c r="R93" s="114"/>
      <c r="S93" s="114"/>
      <c r="T93" s="114"/>
      <c r="U93" s="114"/>
      <c r="V93" s="81"/>
      <c r="W93" s="81"/>
      <c r="X93" s="81"/>
      <c r="Y93" s="81"/>
      <c r="Z93" s="81"/>
    </row>
    <row r="94" spans="1:26" ht="48">
      <c r="A94" s="82">
        <v>57</v>
      </c>
      <c r="B94" s="83" t="s">
        <v>151</v>
      </c>
      <c r="C94" s="84">
        <v>0.1031</v>
      </c>
      <c r="D94" s="85">
        <v>55410.27</v>
      </c>
      <c r="E94" s="84" t="s">
        <v>152</v>
      </c>
      <c r="F94" s="86" t="s">
        <v>153</v>
      </c>
      <c r="G94" s="85">
        <v>5713</v>
      </c>
      <c r="H94" s="86" t="s">
        <v>154</v>
      </c>
      <c r="I94" s="86" t="s">
        <v>155</v>
      </c>
      <c r="J94" s="85">
        <v>31427</v>
      </c>
      <c r="K94" s="84" t="s">
        <v>156</v>
      </c>
      <c r="L94" s="84" t="s">
        <v>48</v>
      </c>
      <c r="M94" s="84">
        <v>130</v>
      </c>
      <c r="N94" s="84">
        <v>89</v>
      </c>
      <c r="O94" s="84">
        <v>2185</v>
      </c>
      <c r="P94" s="84">
        <v>1496</v>
      </c>
      <c r="Q94" s="84">
        <v>16930</v>
      </c>
      <c r="R94" s="84">
        <v>10829</v>
      </c>
      <c r="S94" s="84">
        <v>0.85</v>
      </c>
      <c r="T94" s="84">
        <v>0.8</v>
      </c>
      <c r="U94" s="84" t="s">
        <v>157</v>
      </c>
      <c r="V94" s="81"/>
      <c r="W94" s="81"/>
      <c r="X94" s="81"/>
      <c r="Y94" s="81"/>
      <c r="Z94" s="81"/>
    </row>
    <row r="95" spans="1:26" s="103" customFormat="1" ht="12.75">
      <c r="A95" s="87"/>
      <c r="B95" s="88" t="s">
        <v>508</v>
      </c>
      <c r="C95" s="89" t="s">
        <v>530</v>
      </c>
      <c r="D95" s="90"/>
      <c r="E95" s="91"/>
      <c r="F95" s="92"/>
      <c r="G95" s="90" t="s">
        <v>587</v>
      </c>
      <c r="H95" s="92"/>
      <c r="I95" s="92"/>
      <c r="J95" s="90" t="s">
        <v>588</v>
      </c>
      <c r="K95" s="91"/>
      <c r="L95" s="91"/>
      <c r="M95" s="91"/>
      <c r="N95" s="91"/>
      <c r="O95" s="91"/>
      <c r="P95" s="91"/>
      <c r="Q95" s="91"/>
      <c r="R95" s="91"/>
      <c r="S95" s="91"/>
      <c r="T95" s="91"/>
      <c r="U95" s="91"/>
      <c r="V95" s="93"/>
      <c r="W95" s="93"/>
      <c r="X95" s="93"/>
      <c r="Y95" s="93"/>
      <c r="Z95" s="93"/>
    </row>
    <row r="96" spans="1:26" s="103" customFormat="1" ht="12.75">
      <c r="A96" s="87"/>
      <c r="B96" s="88" t="s">
        <v>512</v>
      </c>
      <c r="C96" s="89" t="s">
        <v>533</v>
      </c>
      <c r="D96" s="90"/>
      <c r="E96" s="91"/>
      <c r="F96" s="92"/>
      <c r="G96" s="90" t="s">
        <v>589</v>
      </c>
      <c r="H96" s="92"/>
      <c r="I96" s="92"/>
      <c r="J96" s="90" t="s">
        <v>590</v>
      </c>
      <c r="K96" s="91"/>
      <c r="L96" s="91"/>
      <c r="M96" s="91"/>
      <c r="N96" s="91"/>
      <c r="O96" s="91"/>
      <c r="P96" s="91"/>
      <c r="Q96" s="91"/>
      <c r="R96" s="91"/>
      <c r="S96" s="91"/>
      <c r="T96" s="91"/>
      <c r="U96" s="91"/>
      <c r="V96" s="93"/>
      <c r="W96" s="93"/>
      <c r="X96" s="93"/>
      <c r="Y96" s="93"/>
      <c r="Z96" s="93"/>
    </row>
    <row r="97" spans="1:26" ht="72">
      <c r="A97" s="95">
        <v>59</v>
      </c>
      <c r="B97" s="96" t="s">
        <v>158</v>
      </c>
      <c r="C97" s="97">
        <v>104.131</v>
      </c>
      <c r="D97" s="98">
        <v>1795.45</v>
      </c>
      <c r="E97" s="97" t="s">
        <v>159</v>
      </c>
      <c r="F97" s="99"/>
      <c r="G97" s="98">
        <v>186962</v>
      </c>
      <c r="H97" s="99" t="s">
        <v>160</v>
      </c>
      <c r="I97" s="99"/>
      <c r="J97" s="98">
        <v>826373</v>
      </c>
      <c r="K97" s="97" t="s">
        <v>161</v>
      </c>
      <c r="L97" s="97" t="s">
        <v>90</v>
      </c>
      <c r="M97" s="97">
        <v>130</v>
      </c>
      <c r="N97" s="97">
        <v>89</v>
      </c>
      <c r="O97" s="97"/>
      <c r="P97" s="97"/>
      <c r="Q97" s="97"/>
      <c r="R97" s="97"/>
      <c r="S97" s="97">
        <v>0.85</v>
      </c>
      <c r="T97" s="97">
        <v>0.8</v>
      </c>
      <c r="U97" s="97"/>
      <c r="V97" s="81"/>
      <c r="W97" s="81"/>
      <c r="X97" s="81"/>
      <c r="Y97" s="81"/>
      <c r="Z97" s="81"/>
    </row>
    <row r="98" spans="1:26" ht="60">
      <c r="A98" s="95">
        <v>60</v>
      </c>
      <c r="B98" s="96" t="s">
        <v>162</v>
      </c>
      <c r="C98" s="97">
        <v>2</v>
      </c>
      <c r="D98" s="98">
        <v>1805.43</v>
      </c>
      <c r="E98" s="97" t="s">
        <v>163</v>
      </c>
      <c r="F98" s="99"/>
      <c r="G98" s="98">
        <v>3611</v>
      </c>
      <c r="H98" s="99" t="s">
        <v>164</v>
      </c>
      <c r="I98" s="99"/>
      <c r="J98" s="98">
        <v>15960</v>
      </c>
      <c r="K98" s="97" t="s">
        <v>165</v>
      </c>
      <c r="L98" s="97" t="s">
        <v>90</v>
      </c>
      <c r="M98" s="97">
        <v>130</v>
      </c>
      <c r="N98" s="97">
        <v>89</v>
      </c>
      <c r="O98" s="97"/>
      <c r="P98" s="97"/>
      <c r="Q98" s="97"/>
      <c r="R98" s="97"/>
      <c r="S98" s="97">
        <v>0.85</v>
      </c>
      <c r="T98" s="97">
        <v>0.8</v>
      </c>
      <c r="U98" s="97"/>
      <c r="V98" s="81"/>
      <c r="W98" s="81"/>
      <c r="X98" s="81"/>
      <c r="Y98" s="81"/>
      <c r="Z98" s="81"/>
    </row>
    <row r="99" spans="1:26" ht="48">
      <c r="A99" s="82">
        <v>67</v>
      </c>
      <c r="B99" s="83" t="s">
        <v>166</v>
      </c>
      <c r="C99" s="84">
        <v>0.0085</v>
      </c>
      <c r="D99" s="85">
        <v>226049.48</v>
      </c>
      <c r="E99" s="84" t="s">
        <v>167</v>
      </c>
      <c r="F99" s="86" t="s">
        <v>168</v>
      </c>
      <c r="G99" s="85">
        <v>1921</v>
      </c>
      <c r="H99" s="86" t="s">
        <v>169</v>
      </c>
      <c r="I99" s="86" t="s">
        <v>170</v>
      </c>
      <c r="J99" s="85">
        <v>8800</v>
      </c>
      <c r="K99" s="84" t="s">
        <v>171</v>
      </c>
      <c r="L99" s="84" t="s">
        <v>48</v>
      </c>
      <c r="M99" s="84">
        <v>130</v>
      </c>
      <c r="N99" s="84">
        <v>89</v>
      </c>
      <c r="O99" s="84">
        <v>541</v>
      </c>
      <c r="P99" s="84">
        <v>370</v>
      </c>
      <c r="Q99" s="84">
        <v>4169</v>
      </c>
      <c r="R99" s="84">
        <v>2667</v>
      </c>
      <c r="S99" s="84">
        <v>0.85</v>
      </c>
      <c r="T99" s="84">
        <v>0.8</v>
      </c>
      <c r="U99" s="84" t="s">
        <v>172</v>
      </c>
      <c r="V99" s="81"/>
      <c r="W99" s="81"/>
      <c r="X99" s="81"/>
      <c r="Y99" s="81"/>
      <c r="Z99" s="81"/>
    </row>
    <row r="100" spans="1:26" s="103" customFormat="1" ht="12.75">
      <c r="A100" s="87"/>
      <c r="B100" s="88" t="s">
        <v>508</v>
      </c>
      <c r="C100" s="89" t="s">
        <v>530</v>
      </c>
      <c r="D100" s="90"/>
      <c r="E100" s="91"/>
      <c r="F100" s="92"/>
      <c r="G100" s="90" t="s">
        <v>591</v>
      </c>
      <c r="H100" s="92"/>
      <c r="I100" s="92"/>
      <c r="J100" s="90" t="s">
        <v>592</v>
      </c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3"/>
      <c r="W100" s="93"/>
      <c r="X100" s="93"/>
      <c r="Y100" s="93"/>
      <c r="Z100" s="93"/>
    </row>
    <row r="101" spans="1:26" s="103" customFormat="1" ht="12.75">
      <c r="A101" s="87"/>
      <c r="B101" s="88" t="s">
        <v>512</v>
      </c>
      <c r="C101" s="89" t="s">
        <v>533</v>
      </c>
      <c r="D101" s="90"/>
      <c r="E101" s="91"/>
      <c r="F101" s="92"/>
      <c r="G101" s="90" t="s">
        <v>593</v>
      </c>
      <c r="H101" s="92"/>
      <c r="I101" s="92"/>
      <c r="J101" s="90" t="s">
        <v>594</v>
      </c>
      <c r="K101" s="91"/>
      <c r="L101" s="91"/>
      <c r="M101" s="91"/>
      <c r="N101" s="91"/>
      <c r="O101" s="91"/>
      <c r="P101" s="91"/>
      <c r="Q101" s="91"/>
      <c r="R101" s="91"/>
      <c r="S101" s="91"/>
      <c r="T101" s="91"/>
      <c r="U101" s="91"/>
      <c r="V101" s="93"/>
      <c r="W101" s="93"/>
      <c r="X101" s="93"/>
      <c r="Y101" s="93"/>
      <c r="Z101" s="93"/>
    </row>
    <row r="102" spans="1:26" ht="84">
      <c r="A102" s="95">
        <v>68</v>
      </c>
      <c r="B102" s="96" t="s">
        <v>173</v>
      </c>
      <c r="C102" s="97">
        <v>8.534</v>
      </c>
      <c r="D102" s="98">
        <v>1980</v>
      </c>
      <c r="E102" s="97" t="s">
        <v>174</v>
      </c>
      <c r="F102" s="99"/>
      <c r="G102" s="98">
        <v>16897</v>
      </c>
      <c r="H102" s="99" t="s">
        <v>175</v>
      </c>
      <c r="I102" s="99"/>
      <c r="J102" s="98">
        <v>90112</v>
      </c>
      <c r="K102" s="97" t="s">
        <v>176</v>
      </c>
      <c r="L102" s="97" t="s">
        <v>90</v>
      </c>
      <c r="M102" s="97">
        <v>130</v>
      </c>
      <c r="N102" s="97">
        <v>89</v>
      </c>
      <c r="O102" s="97"/>
      <c r="P102" s="97"/>
      <c r="Q102" s="97"/>
      <c r="R102" s="97"/>
      <c r="S102" s="97">
        <v>0.85</v>
      </c>
      <c r="T102" s="97">
        <v>0.8</v>
      </c>
      <c r="U102" s="97"/>
      <c r="V102" s="81"/>
      <c r="W102" s="81"/>
      <c r="X102" s="81"/>
      <c r="Y102" s="81"/>
      <c r="Z102" s="81"/>
    </row>
    <row r="103" spans="1:26" ht="48">
      <c r="A103" s="82">
        <v>70</v>
      </c>
      <c r="B103" s="83" t="s">
        <v>177</v>
      </c>
      <c r="C103" s="84">
        <v>0.085</v>
      </c>
      <c r="D103" s="85">
        <v>13610.66</v>
      </c>
      <c r="E103" s="84" t="s">
        <v>178</v>
      </c>
      <c r="F103" s="86">
        <v>140.86</v>
      </c>
      <c r="G103" s="85">
        <v>1157</v>
      </c>
      <c r="H103" s="86" t="s">
        <v>179</v>
      </c>
      <c r="I103" s="86">
        <v>12</v>
      </c>
      <c r="J103" s="85">
        <v>5006</v>
      </c>
      <c r="K103" s="84" t="s">
        <v>180</v>
      </c>
      <c r="L103" s="84" t="s">
        <v>48</v>
      </c>
      <c r="M103" s="84">
        <v>130</v>
      </c>
      <c r="N103" s="84">
        <v>89</v>
      </c>
      <c r="O103" s="84">
        <v>186</v>
      </c>
      <c r="P103" s="84">
        <v>127</v>
      </c>
      <c r="Q103" s="84">
        <v>1442</v>
      </c>
      <c r="R103" s="84">
        <v>922</v>
      </c>
      <c r="S103" s="84">
        <v>0.85</v>
      </c>
      <c r="T103" s="84">
        <v>0.8</v>
      </c>
      <c r="U103" s="84" t="s">
        <v>181</v>
      </c>
      <c r="V103" s="81"/>
      <c r="W103" s="81"/>
      <c r="X103" s="81"/>
      <c r="Y103" s="81"/>
      <c r="Z103" s="81"/>
    </row>
    <row r="104" spans="1:26" s="103" customFormat="1" ht="12.75">
      <c r="A104" s="87"/>
      <c r="B104" s="88" t="s">
        <v>508</v>
      </c>
      <c r="C104" s="89" t="s">
        <v>530</v>
      </c>
      <c r="D104" s="90"/>
      <c r="E104" s="91"/>
      <c r="F104" s="92"/>
      <c r="G104" s="90" t="s">
        <v>595</v>
      </c>
      <c r="H104" s="92"/>
      <c r="I104" s="92"/>
      <c r="J104" s="90" t="s">
        <v>596</v>
      </c>
      <c r="K104" s="91"/>
      <c r="L104" s="91"/>
      <c r="M104" s="91"/>
      <c r="N104" s="91"/>
      <c r="O104" s="91"/>
      <c r="P104" s="91"/>
      <c r="Q104" s="91"/>
      <c r="R104" s="91"/>
      <c r="S104" s="91"/>
      <c r="T104" s="91"/>
      <c r="U104" s="91"/>
      <c r="V104" s="93"/>
      <c r="W104" s="93"/>
      <c r="X104" s="93"/>
      <c r="Y104" s="93"/>
      <c r="Z104" s="93"/>
    </row>
    <row r="105" spans="1:26" s="103" customFormat="1" ht="12.75">
      <c r="A105" s="87"/>
      <c r="B105" s="88" t="s">
        <v>512</v>
      </c>
      <c r="C105" s="89" t="s">
        <v>533</v>
      </c>
      <c r="D105" s="90"/>
      <c r="E105" s="91"/>
      <c r="F105" s="92"/>
      <c r="G105" s="90" t="s">
        <v>597</v>
      </c>
      <c r="H105" s="92"/>
      <c r="I105" s="92"/>
      <c r="J105" s="90" t="s">
        <v>598</v>
      </c>
      <c r="K105" s="91"/>
      <c r="L105" s="91"/>
      <c r="M105" s="91"/>
      <c r="N105" s="91"/>
      <c r="O105" s="91"/>
      <c r="P105" s="91"/>
      <c r="Q105" s="91"/>
      <c r="R105" s="91"/>
      <c r="S105" s="91"/>
      <c r="T105" s="91"/>
      <c r="U105" s="91"/>
      <c r="V105" s="93"/>
      <c r="W105" s="93"/>
      <c r="X105" s="93"/>
      <c r="Y105" s="93"/>
      <c r="Z105" s="93"/>
    </row>
    <row r="106" spans="1:26" ht="72">
      <c r="A106" s="82">
        <v>71</v>
      </c>
      <c r="B106" s="83" t="s">
        <v>182</v>
      </c>
      <c r="C106" s="84">
        <v>0.0857</v>
      </c>
      <c r="D106" s="85">
        <v>1751.17</v>
      </c>
      <c r="E106" s="84" t="s">
        <v>183</v>
      </c>
      <c r="F106" s="86" t="s">
        <v>184</v>
      </c>
      <c r="G106" s="85">
        <v>150</v>
      </c>
      <c r="H106" s="86" t="s">
        <v>185</v>
      </c>
      <c r="I106" s="86">
        <v>9</v>
      </c>
      <c r="J106" s="85">
        <v>1103</v>
      </c>
      <c r="K106" s="84" t="s">
        <v>186</v>
      </c>
      <c r="L106" s="84" t="s">
        <v>48</v>
      </c>
      <c r="M106" s="84">
        <v>90</v>
      </c>
      <c r="N106" s="84">
        <v>85</v>
      </c>
      <c r="O106" s="84">
        <v>95</v>
      </c>
      <c r="P106" s="84">
        <v>90</v>
      </c>
      <c r="Q106" s="84">
        <v>740</v>
      </c>
      <c r="R106" s="84">
        <v>653</v>
      </c>
      <c r="S106" s="84">
        <v>0.85</v>
      </c>
      <c r="T106" s="84">
        <v>0.8</v>
      </c>
      <c r="U106" s="84" t="s">
        <v>187</v>
      </c>
      <c r="V106" s="81"/>
      <c r="W106" s="81"/>
      <c r="X106" s="81"/>
      <c r="Y106" s="81"/>
      <c r="Z106" s="81"/>
    </row>
    <row r="107" spans="1:26" s="103" customFormat="1" ht="12.75">
      <c r="A107" s="87"/>
      <c r="B107" s="88" t="s">
        <v>508</v>
      </c>
      <c r="C107" s="89" t="s">
        <v>599</v>
      </c>
      <c r="D107" s="90"/>
      <c r="E107" s="91"/>
      <c r="F107" s="92"/>
      <c r="G107" s="90" t="s">
        <v>600</v>
      </c>
      <c r="H107" s="92"/>
      <c r="I107" s="92"/>
      <c r="J107" s="90" t="s">
        <v>601</v>
      </c>
      <c r="K107" s="91"/>
      <c r="L107" s="91"/>
      <c r="M107" s="91"/>
      <c r="N107" s="91"/>
      <c r="O107" s="91"/>
      <c r="P107" s="91"/>
      <c r="Q107" s="91"/>
      <c r="R107" s="91"/>
      <c r="S107" s="91"/>
      <c r="T107" s="91"/>
      <c r="U107" s="91"/>
      <c r="V107" s="93"/>
      <c r="W107" s="93"/>
      <c r="X107" s="93"/>
      <c r="Y107" s="93"/>
      <c r="Z107" s="93"/>
    </row>
    <row r="108" spans="1:26" s="103" customFormat="1" ht="12.75">
      <c r="A108" s="87"/>
      <c r="B108" s="88" t="s">
        <v>512</v>
      </c>
      <c r="C108" s="89" t="s">
        <v>602</v>
      </c>
      <c r="D108" s="90"/>
      <c r="E108" s="91"/>
      <c r="F108" s="92"/>
      <c r="G108" s="90" t="s">
        <v>603</v>
      </c>
      <c r="H108" s="92"/>
      <c r="I108" s="92"/>
      <c r="J108" s="90" t="s">
        <v>604</v>
      </c>
      <c r="K108" s="91"/>
      <c r="L108" s="91"/>
      <c r="M108" s="91"/>
      <c r="N108" s="91"/>
      <c r="O108" s="91"/>
      <c r="P108" s="91"/>
      <c r="Q108" s="91"/>
      <c r="R108" s="91"/>
      <c r="S108" s="91"/>
      <c r="T108" s="91"/>
      <c r="U108" s="91"/>
      <c r="V108" s="93"/>
      <c r="W108" s="93"/>
      <c r="X108" s="93"/>
      <c r="Y108" s="93"/>
      <c r="Z108" s="93"/>
    </row>
    <row r="109" spans="1:26" ht="48">
      <c r="A109" s="95">
        <v>72</v>
      </c>
      <c r="B109" s="96" t="s">
        <v>188</v>
      </c>
      <c r="C109" s="97">
        <v>0.0857</v>
      </c>
      <c r="D109" s="98">
        <v>12870</v>
      </c>
      <c r="E109" s="97" t="s">
        <v>189</v>
      </c>
      <c r="F109" s="99"/>
      <c r="G109" s="98">
        <v>1103</v>
      </c>
      <c r="H109" s="99" t="s">
        <v>190</v>
      </c>
      <c r="I109" s="99"/>
      <c r="J109" s="98">
        <v>5307</v>
      </c>
      <c r="K109" s="97" t="s">
        <v>191</v>
      </c>
      <c r="L109" s="97" t="s">
        <v>90</v>
      </c>
      <c r="M109" s="97">
        <v>90</v>
      </c>
      <c r="N109" s="97">
        <v>85</v>
      </c>
      <c r="O109" s="97"/>
      <c r="P109" s="97"/>
      <c r="Q109" s="97"/>
      <c r="R109" s="97"/>
      <c r="S109" s="97">
        <v>0.85</v>
      </c>
      <c r="T109" s="97">
        <v>0.8</v>
      </c>
      <c r="U109" s="97"/>
      <c r="V109" s="81"/>
      <c r="W109" s="81"/>
      <c r="X109" s="81"/>
      <c r="Y109" s="81"/>
      <c r="Z109" s="81"/>
    </row>
    <row r="110" spans="1:26" ht="18" customHeight="1">
      <c r="A110" s="115" t="s">
        <v>505</v>
      </c>
      <c r="B110" s="128"/>
      <c r="C110" s="128"/>
      <c r="D110" s="128"/>
      <c r="E110" s="128"/>
      <c r="F110" s="128"/>
      <c r="G110" s="128"/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81"/>
      <c r="W110" s="81"/>
      <c r="X110" s="81"/>
      <c r="Y110" s="81"/>
      <c r="Z110" s="81"/>
    </row>
    <row r="111" spans="1:26" ht="18" customHeight="1">
      <c r="A111" s="115" t="s">
        <v>192</v>
      </c>
      <c r="B111" s="128"/>
      <c r="C111" s="128"/>
      <c r="D111" s="128"/>
      <c r="E111" s="128"/>
      <c r="F111" s="128"/>
      <c r="G111" s="128"/>
      <c r="H111" s="128"/>
      <c r="I111" s="128"/>
      <c r="J111" s="128"/>
      <c r="K111" s="128"/>
      <c r="L111" s="128"/>
      <c r="M111" s="128"/>
      <c r="N111" s="128"/>
      <c r="O111" s="128"/>
      <c r="P111" s="128"/>
      <c r="Q111" s="128"/>
      <c r="R111" s="128"/>
      <c r="S111" s="128"/>
      <c r="T111" s="128"/>
      <c r="U111" s="128"/>
      <c r="V111" s="81"/>
      <c r="W111" s="81"/>
      <c r="X111" s="81"/>
      <c r="Y111" s="81"/>
      <c r="Z111" s="81"/>
    </row>
    <row r="112" spans="1:26" ht="60">
      <c r="A112" s="82">
        <v>107</v>
      </c>
      <c r="B112" s="83" t="s">
        <v>193</v>
      </c>
      <c r="C112" s="84">
        <v>1.14654</v>
      </c>
      <c r="D112" s="85">
        <v>813.95</v>
      </c>
      <c r="E112" s="84" t="s">
        <v>194</v>
      </c>
      <c r="F112" s="86" t="s">
        <v>195</v>
      </c>
      <c r="G112" s="85">
        <v>933</v>
      </c>
      <c r="H112" s="86" t="s">
        <v>196</v>
      </c>
      <c r="I112" s="86" t="s">
        <v>197</v>
      </c>
      <c r="J112" s="85">
        <v>7212</v>
      </c>
      <c r="K112" s="84" t="s">
        <v>198</v>
      </c>
      <c r="L112" s="84" t="s">
        <v>48</v>
      </c>
      <c r="M112" s="84">
        <v>90</v>
      </c>
      <c r="N112" s="84">
        <v>85</v>
      </c>
      <c r="O112" s="84">
        <v>588</v>
      </c>
      <c r="P112" s="84">
        <v>555</v>
      </c>
      <c r="Q112" s="84">
        <v>4562</v>
      </c>
      <c r="R112" s="84">
        <v>4029</v>
      </c>
      <c r="S112" s="84">
        <v>0.85</v>
      </c>
      <c r="T112" s="84">
        <v>0.8</v>
      </c>
      <c r="U112" s="84" t="s">
        <v>199</v>
      </c>
      <c r="V112" s="81"/>
      <c r="W112" s="81"/>
      <c r="X112" s="81"/>
      <c r="Y112" s="81"/>
      <c r="Z112" s="81"/>
    </row>
    <row r="113" spans="1:26" s="103" customFormat="1" ht="12.75">
      <c r="A113" s="87"/>
      <c r="B113" s="88" t="s">
        <v>508</v>
      </c>
      <c r="C113" s="89" t="s">
        <v>599</v>
      </c>
      <c r="D113" s="90"/>
      <c r="E113" s="91"/>
      <c r="F113" s="92"/>
      <c r="G113" s="90" t="s">
        <v>605</v>
      </c>
      <c r="H113" s="92"/>
      <c r="I113" s="92"/>
      <c r="J113" s="90" t="s">
        <v>606</v>
      </c>
      <c r="K113" s="91"/>
      <c r="L113" s="91"/>
      <c r="M113" s="91"/>
      <c r="N113" s="91"/>
      <c r="O113" s="91"/>
      <c r="P113" s="91"/>
      <c r="Q113" s="91"/>
      <c r="R113" s="91"/>
      <c r="S113" s="91"/>
      <c r="T113" s="91"/>
      <c r="U113" s="91"/>
      <c r="V113" s="93"/>
      <c r="W113" s="93"/>
      <c r="X113" s="93"/>
      <c r="Y113" s="93"/>
      <c r="Z113" s="93"/>
    </row>
    <row r="114" spans="1:26" s="103" customFormat="1" ht="12.75">
      <c r="A114" s="87"/>
      <c r="B114" s="88" t="s">
        <v>512</v>
      </c>
      <c r="C114" s="89" t="s">
        <v>602</v>
      </c>
      <c r="D114" s="90"/>
      <c r="E114" s="91"/>
      <c r="F114" s="92"/>
      <c r="G114" s="90" t="s">
        <v>607</v>
      </c>
      <c r="H114" s="92"/>
      <c r="I114" s="92"/>
      <c r="J114" s="90" t="s">
        <v>608</v>
      </c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3"/>
      <c r="W114" s="93"/>
      <c r="X114" s="93"/>
      <c r="Y114" s="93"/>
      <c r="Z114" s="93"/>
    </row>
    <row r="115" spans="1:26" ht="60">
      <c r="A115" s="82">
        <v>108</v>
      </c>
      <c r="B115" s="83" t="s">
        <v>200</v>
      </c>
      <c r="C115" s="84">
        <v>1.14654</v>
      </c>
      <c r="D115" s="85">
        <v>478.63</v>
      </c>
      <c r="E115" s="84">
        <v>397.36</v>
      </c>
      <c r="F115" s="86" t="s">
        <v>201</v>
      </c>
      <c r="G115" s="85">
        <v>549</v>
      </c>
      <c r="H115" s="86">
        <v>456</v>
      </c>
      <c r="I115" s="86" t="s">
        <v>202</v>
      </c>
      <c r="J115" s="85">
        <v>4623</v>
      </c>
      <c r="K115" s="84">
        <v>4118</v>
      </c>
      <c r="L115" s="84" t="s">
        <v>48</v>
      </c>
      <c r="M115" s="84">
        <v>90</v>
      </c>
      <c r="N115" s="84">
        <v>85</v>
      </c>
      <c r="O115" s="84">
        <v>411</v>
      </c>
      <c r="P115" s="84">
        <v>388</v>
      </c>
      <c r="Q115" s="84">
        <v>3193</v>
      </c>
      <c r="R115" s="84">
        <v>2820</v>
      </c>
      <c r="S115" s="84">
        <v>0.85</v>
      </c>
      <c r="T115" s="84">
        <v>0.8</v>
      </c>
      <c r="U115" s="84" t="s">
        <v>203</v>
      </c>
      <c r="V115" s="81"/>
      <c r="W115" s="81"/>
      <c r="X115" s="81"/>
      <c r="Y115" s="81"/>
      <c r="Z115" s="81"/>
    </row>
    <row r="116" spans="1:26" s="103" customFormat="1" ht="12.75">
      <c r="A116" s="87"/>
      <c r="B116" s="88" t="s">
        <v>508</v>
      </c>
      <c r="C116" s="89" t="s">
        <v>599</v>
      </c>
      <c r="D116" s="90"/>
      <c r="E116" s="91"/>
      <c r="F116" s="92"/>
      <c r="G116" s="90" t="s">
        <v>609</v>
      </c>
      <c r="H116" s="92"/>
      <c r="I116" s="92"/>
      <c r="J116" s="90" t="s">
        <v>610</v>
      </c>
      <c r="K116" s="91"/>
      <c r="L116" s="91"/>
      <c r="M116" s="91"/>
      <c r="N116" s="91"/>
      <c r="O116" s="91"/>
      <c r="P116" s="91"/>
      <c r="Q116" s="91"/>
      <c r="R116" s="91"/>
      <c r="S116" s="91"/>
      <c r="T116" s="91"/>
      <c r="U116" s="91"/>
      <c r="V116" s="93"/>
      <c r="W116" s="93"/>
      <c r="X116" s="93"/>
      <c r="Y116" s="93"/>
      <c r="Z116" s="93"/>
    </row>
    <row r="117" spans="1:26" s="103" customFormat="1" ht="12.75">
      <c r="A117" s="87"/>
      <c r="B117" s="88" t="s">
        <v>512</v>
      </c>
      <c r="C117" s="89" t="s">
        <v>602</v>
      </c>
      <c r="D117" s="90"/>
      <c r="E117" s="91"/>
      <c r="F117" s="92"/>
      <c r="G117" s="90" t="s">
        <v>611</v>
      </c>
      <c r="H117" s="92"/>
      <c r="I117" s="92"/>
      <c r="J117" s="90" t="s">
        <v>612</v>
      </c>
      <c r="K117" s="91"/>
      <c r="L117" s="91"/>
      <c r="M117" s="91"/>
      <c r="N117" s="91"/>
      <c r="O117" s="91"/>
      <c r="P117" s="91"/>
      <c r="Q117" s="91"/>
      <c r="R117" s="91"/>
      <c r="S117" s="91"/>
      <c r="T117" s="91"/>
      <c r="U117" s="91"/>
      <c r="V117" s="93"/>
      <c r="W117" s="93"/>
      <c r="X117" s="93"/>
      <c r="Y117" s="93"/>
      <c r="Z117" s="93"/>
    </row>
    <row r="118" spans="1:26" ht="48">
      <c r="A118" s="82">
        <v>109</v>
      </c>
      <c r="B118" s="83" t="s">
        <v>204</v>
      </c>
      <c r="C118" s="84">
        <v>0.04</v>
      </c>
      <c r="D118" s="85">
        <v>4038.73</v>
      </c>
      <c r="E118" s="84" t="s">
        <v>205</v>
      </c>
      <c r="F118" s="86" t="s">
        <v>206</v>
      </c>
      <c r="G118" s="85">
        <v>162</v>
      </c>
      <c r="H118" s="86" t="s">
        <v>207</v>
      </c>
      <c r="I118" s="86" t="s">
        <v>208</v>
      </c>
      <c r="J118" s="85">
        <v>747</v>
      </c>
      <c r="K118" s="84" t="s">
        <v>209</v>
      </c>
      <c r="L118" s="84" t="s">
        <v>48</v>
      </c>
      <c r="M118" s="84">
        <v>155</v>
      </c>
      <c r="N118" s="84">
        <v>100</v>
      </c>
      <c r="O118" s="84">
        <v>53</v>
      </c>
      <c r="P118" s="84">
        <v>34</v>
      </c>
      <c r="Q118" s="84">
        <v>441</v>
      </c>
      <c r="R118" s="84">
        <v>267</v>
      </c>
      <c r="S118" s="84">
        <v>0.85</v>
      </c>
      <c r="T118" s="84">
        <v>0.8</v>
      </c>
      <c r="U118" s="84" t="s">
        <v>210</v>
      </c>
      <c r="V118" s="81"/>
      <c r="W118" s="81"/>
      <c r="X118" s="81"/>
      <c r="Y118" s="81"/>
      <c r="Z118" s="81"/>
    </row>
    <row r="119" spans="1:26" s="103" customFormat="1" ht="12.75">
      <c r="A119" s="87"/>
      <c r="B119" s="88" t="s">
        <v>508</v>
      </c>
      <c r="C119" s="89" t="s">
        <v>613</v>
      </c>
      <c r="D119" s="90"/>
      <c r="E119" s="91"/>
      <c r="F119" s="92"/>
      <c r="G119" s="90" t="s">
        <v>614</v>
      </c>
      <c r="H119" s="92"/>
      <c r="I119" s="92"/>
      <c r="J119" s="90" t="s">
        <v>615</v>
      </c>
      <c r="K119" s="91"/>
      <c r="L119" s="91"/>
      <c r="M119" s="91"/>
      <c r="N119" s="91"/>
      <c r="O119" s="91"/>
      <c r="P119" s="91"/>
      <c r="Q119" s="91"/>
      <c r="R119" s="91"/>
      <c r="S119" s="91"/>
      <c r="T119" s="91"/>
      <c r="U119" s="91"/>
      <c r="V119" s="93"/>
      <c r="W119" s="93"/>
      <c r="X119" s="93"/>
      <c r="Y119" s="93"/>
      <c r="Z119" s="93"/>
    </row>
    <row r="120" spans="1:26" s="103" customFormat="1" ht="12.75">
      <c r="A120" s="87"/>
      <c r="B120" s="88" t="s">
        <v>512</v>
      </c>
      <c r="C120" s="89" t="s">
        <v>616</v>
      </c>
      <c r="D120" s="90"/>
      <c r="E120" s="91"/>
      <c r="F120" s="92"/>
      <c r="G120" s="90" t="s">
        <v>617</v>
      </c>
      <c r="H120" s="92"/>
      <c r="I120" s="92"/>
      <c r="J120" s="90" t="s">
        <v>618</v>
      </c>
      <c r="K120" s="91"/>
      <c r="L120" s="91"/>
      <c r="M120" s="91"/>
      <c r="N120" s="91"/>
      <c r="O120" s="91"/>
      <c r="P120" s="91"/>
      <c r="Q120" s="91"/>
      <c r="R120" s="91"/>
      <c r="S120" s="91"/>
      <c r="T120" s="91"/>
      <c r="U120" s="91"/>
      <c r="V120" s="93"/>
      <c r="W120" s="93"/>
      <c r="X120" s="93"/>
      <c r="Y120" s="93"/>
      <c r="Z120" s="93"/>
    </row>
    <row r="121" spans="1:26" ht="48">
      <c r="A121" s="82">
        <v>110</v>
      </c>
      <c r="B121" s="83" t="s">
        <v>211</v>
      </c>
      <c r="C121" s="84">
        <v>0.04</v>
      </c>
      <c r="D121" s="85">
        <v>2353.96</v>
      </c>
      <c r="E121" s="84">
        <v>467.1</v>
      </c>
      <c r="F121" s="86" t="s">
        <v>212</v>
      </c>
      <c r="G121" s="85">
        <v>94</v>
      </c>
      <c r="H121" s="86">
        <v>19</v>
      </c>
      <c r="I121" s="86" t="s">
        <v>213</v>
      </c>
      <c r="J121" s="85">
        <v>455</v>
      </c>
      <c r="K121" s="84">
        <v>169</v>
      </c>
      <c r="L121" s="84" t="s">
        <v>48</v>
      </c>
      <c r="M121" s="84">
        <v>155</v>
      </c>
      <c r="N121" s="84">
        <v>100</v>
      </c>
      <c r="O121" s="84">
        <v>43</v>
      </c>
      <c r="P121" s="84">
        <v>28</v>
      </c>
      <c r="Q121" s="84">
        <v>354</v>
      </c>
      <c r="R121" s="84">
        <v>214</v>
      </c>
      <c r="S121" s="84">
        <v>0.85</v>
      </c>
      <c r="T121" s="84">
        <v>0.8</v>
      </c>
      <c r="U121" s="84" t="s">
        <v>214</v>
      </c>
      <c r="V121" s="81"/>
      <c r="W121" s="81"/>
      <c r="X121" s="81"/>
      <c r="Y121" s="81"/>
      <c r="Z121" s="81"/>
    </row>
    <row r="122" spans="1:26" s="103" customFormat="1" ht="12.75">
      <c r="A122" s="87"/>
      <c r="B122" s="88" t="s">
        <v>508</v>
      </c>
      <c r="C122" s="89" t="s">
        <v>613</v>
      </c>
      <c r="D122" s="90"/>
      <c r="E122" s="91"/>
      <c r="F122" s="92"/>
      <c r="G122" s="90" t="s">
        <v>619</v>
      </c>
      <c r="H122" s="92"/>
      <c r="I122" s="92"/>
      <c r="J122" s="90" t="s">
        <v>575</v>
      </c>
      <c r="K122" s="91"/>
      <c r="L122" s="91"/>
      <c r="M122" s="91"/>
      <c r="N122" s="91"/>
      <c r="O122" s="91"/>
      <c r="P122" s="91"/>
      <c r="Q122" s="91"/>
      <c r="R122" s="91"/>
      <c r="S122" s="91"/>
      <c r="T122" s="91"/>
      <c r="U122" s="91"/>
      <c r="V122" s="93"/>
      <c r="W122" s="93"/>
      <c r="X122" s="93"/>
      <c r="Y122" s="93"/>
      <c r="Z122" s="93"/>
    </row>
    <row r="123" spans="1:26" s="103" customFormat="1" ht="12.75">
      <c r="A123" s="87"/>
      <c r="B123" s="88" t="s">
        <v>512</v>
      </c>
      <c r="C123" s="89" t="s">
        <v>616</v>
      </c>
      <c r="D123" s="90"/>
      <c r="E123" s="91"/>
      <c r="F123" s="92"/>
      <c r="G123" s="90" t="s">
        <v>620</v>
      </c>
      <c r="H123" s="92"/>
      <c r="I123" s="92"/>
      <c r="J123" s="90" t="s">
        <v>621</v>
      </c>
      <c r="K123" s="91"/>
      <c r="L123" s="91"/>
      <c r="M123" s="91"/>
      <c r="N123" s="91"/>
      <c r="O123" s="91"/>
      <c r="P123" s="91"/>
      <c r="Q123" s="91"/>
      <c r="R123" s="91"/>
      <c r="S123" s="91"/>
      <c r="T123" s="91"/>
      <c r="U123" s="91"/>
      <c r="V123" s="93"/>
      <c r="W123" s="93"/>
      <c r="X123" s="93"/>
      <c r="Y123" s="93"/>
      <c r="Z123" s="93"/>
    </row>
    <row r="124" spans="1:26" ht="18" customHeight="1">
      <c r="A124" s="115" t="s">
        <v>215</v>
      </c>
      <c r="B124" s="128"/>
      <c r="C124" s="128"/>
      <c r="D124" s="128"/>
      <c r="E124" s="128"/>
      <c r="F124" s="128"/>
      <c r="G124" s="128"/>
      <c r="H124" s="128"/>
      <c r="I124" s="128"/>
      <c r="J124" s="128"/>
      <c r="K124" s="128"/>
      <c r="L124" s="128"/>
      <c r="M124" s="128"/>
      <c r="N124" s="128"/>
      <c r="O124" s="128"/>
      <c r="P124" s="128"/>
      <c r="Q124" s="128"/>
      <c r="R124" s="128"/>
      <c r="S124" s="128"/>
      <c r="T124" s="128"/>
      <c r="U124" s="128"/>
      <c r="V124" s="81"/>
      <c r="W124" s="81"/>
      <c r="X124" s="81"/>
      <c r="Y124" s="81"/>
      <c r="Z124" s="81"/>
    </row>
    <row r="125" spans="1:26" ht="60">
      <c r="A125" s="82">
        <v>111</v>
      </c>
      <c r="B125" s="83" t="s">
        <v>193</v>
      </c>
      <c r="C125" s="84">
        <v>0.08179</v>
      </c>
      <c r="D125" s="85">
        <v>813.95</v>
      </c>
      <c r="E125" s="84" t="s">
        <v>194</v>
      </c>
      <c r="F125" s="86" t="s">
        <v>195</v>
      </c>
      <c r="G125" s="85">
        <v>67</v>
      </c>
      <c r="H125" s="86" t="s">
        <v>216</v>
      </c>
      <c r="I125" s="86">
        <v>9</v>
      </c>
      <c r="J125" s="85">
        <v>514</v>
      </c>
      <c r="K125" s="84" t="s">
        <v>217</v>
      </c>
      <c r="L125" s="84" t="s">
        <v>48</v>
      </c>
      <c r="M125" s="84">
        <v>90</v>
      </c>
      <c r="N125" s="84">
        <v>85</v>
      </c>
      <c r="O125" s="84">
        <v>41</v>
      </c>
      <c r="P125" s="84">
        <v>39</v>
      </c>
      <c r="Q125" s="84">
        <v>326</v>
      </c>
      <c r="R125" s="84">
        <v>288</v>
      </c>
      <c r="S125" s="84">
        <v>0.85</v>
      </c>
      <c r="T125" s="84">
        <v>0.8</v>
      </c>
      <c r="U125" s="84" t="s">
        <v>218</v>
      </c>
      <c r="V125" s="81"/>
      <c r="W125" s="81"/>
      <c r="X125" s="81"/>
      <c r="Y125" s="81"/>
      <c r="Z125" s="81"/>
    </row>
    <row r="126" spans="1:26" s="103" customFormat="1" ht="12.75">
      <c r="A126" s="87"/>
      <c r="B126" s="88" t="s">
        <v>508</v>
      </c>
      <c r="C126" s="89" t="s">
        <v>599</v>
      </c>
      <c r="D126" s="90"/>
      <c r="E126" s="91"/>
      <c r="F126" s="92"/>
      <c r="G126" s="90" t="s">
        <v>622</v>
      </c>
      <c r="H126" s="92"/>
      <c r="I126" s="92"/>
      <c r="J126" s="90" t="s">
        <v>623</v>
      </c>
      <c r="K126" s="91"/>
      <c r="L126" s="91"/>
      <c r="M126" s="91"/>
      <c r="N126" s="91"/>
      <c r="O126" s="91"/>
      <c r="P126" s="91"/>
      <c r="Q126" s="91"/>
      <c r="R126" s="91"/>
      <c r="S126" s="91"/>
      <c r="T126" s="91"/>
      <c r="U126" s="91"/>
      <c r="V126" s="93"/>
      <c r="W126" s="93"/>
      <c r="X126" s="93"/>
      <c r="Y126" s="93"/>
      <c r="Z126" s="93"/>
    </row>
    <row r="127" spans="1:26" s="103" customFormat="1" ht="12.75">
      <c r="A127" s="87"/>
      <c r="B127" s="88" t="s">
        <v>512</v>
      </c>
      <c r="C127" s="89" t="s">
        <v>602</v>
      </c>
      <c r="D127" s="90"/>
      <c r="E127" s="91"/>
      <c r="F127" s="92"/>
      <c r="G127" s="90" t="s">
        <v>543</v>
      </c>
      <c r="H127" s="92"/>
      <c r="I127" s="92"/>
      <c r="J127" s="90" t="s">
        <v>624</v>
      </c>
      <c r="K127" s="91"/>
      <c r="L127" s="91"/>
      <c r="M127" s="91"/>
      <c r="N127" s="91"/>
      <c r="O127" s="91"/>
      <c r="P127" s="91"/>
      <c r="Q127" s="91"/>
      <c r="R127" s="91"/>
      <c r="S127" s="91"/>
      <c r="T127" s="91"/>
      <c r="U127" s="91"/>
      <c r="V127" s="93"/>
      <c r="W127" s="93"/>
      <c r="X127" s="93"/>
      <c r="Y127" s="93"/>
      <c r="Z127" s="93"/>
    </row>
    <row r="128" spans="1:26" ht="60">
      <c r="A128" s="82">
        <v>112</v>
      </c>
      <c r="B128" s="83" t="s">
        <v>200</v>
      </c>
      <c r="C128" s="84">
        <v>0.08179</v>
      </c>
      <c r="D128" s="85">
        <v>478.63</v>
      </c>
      <c r="E128" s="84">
        <v>397.36</v>
      </c>
      <c r="F128" s="86" t="s">
        <v>201</v>
      </c>
      <c r="G128" s="85">
        <v>39</v>
      </c>
      <c r="H128" s="86">
        <v>33</v>
      </c>
      <c r="I128" s="86">
        <v>6</v>
      </c>
      <c r="J128" s="85">
        <v>330</v>
      </c>
      <c r="K128" s="84">
        <v>294</v>
      </c>
      <c r="L128" s="84" t="s">
        <v>48</v>
      </c>
      <c r="M128" s="84">
        <v>90</v>
      </c>
      <c r="N128" s="84">
        <v>85</v>
      </c>
      <c r="O128" s="84">
        <v>30</v>
      </c>
      <c r="P128" s="84">
        <v>28</v>
      </c>
      <c r="Q128" s="84">
        <v>228</v>
      </c>
      <c r="R128" s="84">
        <v>201</v>
      </c>
      <c r="S128" s="84">
        <v>0.85</v>
      </c>
      <c r="T128" s="84">
        <v>0.8</v>
      </c>
      <c r="U128" s="84" t="s">
        <v>219</v>
      </c>
      <c r="V128" s="81"/>
      <c r="W128" s="81"/>
      <c r="X128" s="81"/>
      <c r="Y128" s="81"/>
      <c r="Z128" s="81"/>
    </row>
    <row r="129" spans="1:26" s="103" customFormat="1" ht="12.75">
      <c r="A129" s="104"/>
      <c r="B129" s="105" t="s">
        <v>508</v>
      </c>
      <c r="C129" s="106" t="s">
        <v>599</v>
      </c>
      <c r="D129" s="107"/>
      <c r="E129" s="108"/>
      <c r="F129" s="109"/>
      <c r="G129" s="107" t="s">
        <v>625</v>
      </c>
      <c r="H129" s="109"/>
      <c r="I129" s="109"/>
      <c r="J129" s="107" t="s">
        <v>626</v>
      </c>
      <c r="K129" s="108"/>
      <c r="L129" s="108"/>
      <c r="M129" s="108"/>
      <c r="N129" s="108"/>
      <c r="O129" s="108"/>
      <c r="P129" s="108"/>
      <c r="Q129" s="108"/>
      <c r="R129" s="108"/>
      <c r="S129" s="108"/>
      <c r="T129" s="108"/>
      <c r="U129" s="110"/>
      <c r="V129" s="93"/>
      <c r="W129" s="93"/>
      <c r="X129" s="93"/>
      <c r="Y129" s="93"/>
      <c r="Z129" s="93"/>
    </row>
    <row r="130" spans="1:26" s="103" customFormat="1" ht="12.75">
      <c r="A130" s="104"/>
      <c r="B130" s="105" t="s">
        <v>512</v>
      </c>
      <c r="C130" s="106" t="s">
        <v>602</v>
      </c>
      <c r="D130" s="107"/>
      <c r="E130" s="108"/>
      <c r="F130" s="109"/>
      <c r="G130" s="107" t="s">
        <v>620</v>
      </c>
      <c r="H130" s="109"/>
      <c r="I130" s="109"/>
      <c r="J130" s="107" t="s">
        <v>627</v>
      </c>
      <c r="K130" s="108"/>
      <c r="L130" s="108"/>
      <c r="M130" s="108"/>
      <c r="N130" s="108"/>
      <c r="O130" s="108"/>
      <c r="P130" s="108"/>
      <c r="Q130" s="108"/>
      <c r="R130" s="108"/>
      <c r="S130" s="108"/>
      <c r="T130" s="108"/>
      <c r="U130" s="110"/>
      <c r="V130" s="93"/>
      <c r="W130" s="93"/>
      <c r="X130" s="93"/>
      <c r="Y130" s="93"/>
      <c r="Z130" s="93"/>
    </row>
    <row r="131" spans="1:26" ht="18" customHeight="1">
      <c r="A131" s="129" t="s">
        <v>505</v>
      </c>
      <c r="B131" s="130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0"/>
      <c r="N131" s="130"/>
      <c r="O131" s="130"/>
      <c r="P131" s="130"/>
      <c r="Q131" s="130"/>
      <c r="R131" s="130"/>
      <c r="S131" s="130"/>
      <c r="T131" s="130"/>
      <c r="U131" s="131"/>
      <c r="V131" s="81"/>
      <c r="W131" s="81"/>
      <c r="X131" s="81"/>
      <c r="Y131" s="81"/>
      <c r="Z131" s="81"/>
    </row>
    <row r="132" spans="1:26" ht="18" customHeight="1">
      <c r="A132" s="115" t="s">
        <v>220</v>
      </c>
      <c r="B132" s="128"/>
      <c r="C132" s="128"/>
      <c r="D132" s="128"/>
      <c r="E132" s="128"/>
      <c r="F132" s="128"/>
      <c r="G132" s="128"/>
      <c r="H132" s="128"/>
      <c r="I132" s="128"/>
      <c r="J132" s="128"/>
      <c r="K132" s="128"/>
      <c r="L132" s="128"/>
      <c r="M132" s="128"/>
      <c r="N132" s="128"/>
      <c r="O132" s="128"/>
      <c r="P132" s="128"/>
      <c r="Q132" s="128"/>
      <c r="R132" s="128"/>
      <c r="S132" s="128"/>
      <c r="T132" s="128"/>
      <c r="U132" s="128"/>
      <c r="V132" s="81"/>
      <c r="W132" s="81"/>
      <c r="X132" s="81"/>
      <c r="Y132" s="81"/>
      <c r="Z132" s="81"/>
    </row>
    <row r="133" spans="1:26" ht="48">
      <c r="A133" s="82">
        <v>115</v>
      </c>
      <c r="B133" s="83" t="s">
        <v>221</v>
      </c>
      <c r="C133" s="84">
        <v>0.024</v>
      </c>
      <c r="D133" s="85">
        <v>12870.25</v>
      </c>
      <c r="E133" s="84" t="s">
        <v>222</v>
      </c>
      <c r="F133" s="86" t="s">
        <v>223</v>
      </c>
      <c r="G133" s="85">
        <v>309</v>
      </c>
      <c r="H133" s="86" t="s">
        <v>224</v>
      </c>
      <c r="I133" s="86" t="s">
        <v>225</v>
      </c>
      <c r="J133" s="85">
        <v>1517</v>
      </c>
      <c r="K133" s="84" t="s">
        <v>226</v>
      </c>
      <c r="L133" s="84" t="s">
        <v>48</v>
      </c>
      <c r="M133" s="84">
        <v>142</v>
      </c>
      <c r="N133" s="84">
        <v>95</v>
      </c>
      <c r="O133" s="84">
        <v>121</v>
      </c>
      <c r="P133" s="84">
        <v>81</v>
      </c>
      <c r="Q133" s="84">
        <v>1098</v>
      </c>
      <c r="R133" s="84">
        <v>587</v>
      </c>
      <c r="S133" s="84"/>
      <c r="T133" s="84">
        <v>0.8</v>
      </c>
      <c r="U133" s="84" t="s">
        <v>227</v>
      </c>
      <c r="V133" s="81"/>
      <c r="W133" s="81"/>
      <c r="X133" s="81"/>
      <c r="Y133" s="81"/>
      <c r="Z133" s="81"/>
    </row>
    <row r="134" spans="1:26" s="103" customFormat="1" ht="12.75">
      <c r="A134" s="87"/>
      <c r="B134" s="88" t="s">
        <v>508</v>
      </c>
      <c r="C134" s="89" t="s">
        <v>628</v>
      </c>
      <c r="D134" s="90"/>
      <c r="E134" s="91"/>
      <c r="F134" s="92"/>
      <c r="G134" s="90" t="s">
        <v>629</v>
      </c>
      <c r="H134" s="92"/>
      <c r="I134" s="92"/>
      <c r="J134" s="90" t="s">
        <v>630</v>
      </c>
      <c r="K134" s="91"/>
      <c r="L134" s="91"/>
      <c r="M134" s="91"/>
      <c r="N134" s="91"/>
      <c r="O134" s="91"/>
      <c r="P134" s="91"/>
      <c r="Q134" s="91"/>
      <c r="R134" s="91"/>
      <c r="S134" s="91"/>
      <c r="T134" s="91"/>
      <c r="U134" s="91"/>
      <c r="V134" s="93"/>
      <c r="W134" s="93"/>
      <c r="X134" s="93"/>
      <c r="Y134" s="93"/>
      <c r="Z134" s="93"/>
    </row>
    <row r="135" spans="1:26" s="103" customFormat="1" ht="12.75">
      <c r="A135" s="87"/>
      <c r="B135" s="88" t="s">
        <v>512</v>
      </c>
      <c r="C135" s="89" t="s">
        <v>631</v>
      </c>
      <c r="D135" s="90"/>
      <c r="E135" s="91"/>
      <c r="F135" s="92"/>
      <c r="G135" s="90" t="s">
        <v>632</v>
      </c>
      <c r="H135" s="92"/>
      <c r="I135" s="92"/>
      <c r="J135" s="90" t="s">
        <v>633</v>
      </c>
      <c r="K135" s="91"/>
      <c r="L135" s="91"/>
      <c r="M135" s="91"/>
      <c r="N135" s="91"/>
      <c r="O135" s="91"/>
      <c r="P135" s="91"/>
      <c r="Q135" s="91"/>
      <c r="R135" s="91"/>
      <c r="S135" s="91"/>
      <c r="T135" s="91"/>
      <c r="U135" s="91"/>
      <c r="V135" s="93"/>
      <c r="W135" s="93"/>
      <c r="X135" s="93"/>
      <c r="Y135" s="93"/>
      <c r="Z135" s="93"/>
    </row>
    <row r="136" spans="1:26" ht="60">
      <c r="A136" s="82">
        <v>116</v>
      </c>
      <c r="B136" s="83" t="s">
        <v>228</v>
      </c>
      <c r="C136" s="84">
        <v>-0.288</v>
      </c>
      <c r="D136" s="85">
        <v>141.13</v>
      </c>
      <c r="E136" s="84" t="s">
        <v>229</v>
      </c>
      <c r="F136" s="86" t="s">
        <v>230</v>
      </c>
      <c r="G136" s="85">
        <v>-41</v>
      </c>
      <c r="H136" s="86" t="s">
        <v>231</v>
      </c>
      <c r="I136" s="86">
        <v>-2</v>
      </c>
      <c r="J136" s="85">
        <v>-264</v>
      </c>
      <c r="K136" s="84" t="s">
        <v>232</v>
      </c>
      <c r="L136" s="84" t="s">
        <v>48</v>
      </c>
      <c r="M136" s="84">
        <v>142</v>
      </c>
      <c r="N136" s="84">
        <v>95</v>
      </c>
      <c r="O136" s="84">
        <v>-26</v>
      </c>
      <c r="P136" s="84">
        <v>-17</v>
      </c>
      <c r="Q136" s="84">
        <v>-233</v>
      </c>
      <c r="R136" s="84">
        <v>-125</v>
      </c>
      <c r="S136" s="84"/>
      <c r="T136" s="84">
        <v>0.8</v>
      </c>
      <c r="U136" s="84" t="s">
        <v>233</v>
      </c>
      <c r="V136" s="81"/>
      <c r="W136" s="81"/>
      <c r="X136" s="81"/>
      <c r="Y136" s="81"/>
      <c r="Z136" s="81"/>
    </row>
    <row r="137" spans="1:26" s="103" customFormat="1" ht="12.75">
      <c r="A137" s="87"/>
      <c r="B137" s="88" t="s">
        <v>508</v>
      </c>
      <c r="C137" s="89" t="s">
        <v>628</v>
      </c>
      <c r="D137" s="90"/>
      <c r="E137" s="91"/>
      <c r="F137" s="92"/>
      <c r="G137" s="90" t="s">
        <v>634</v>
      </c>
      <c r="H137" s="92"/>
      <c r="I137" s="92"/>
      <c r="J137" s="90" t="s">
        <v>635</v>
      </c>
      <c r="K137" s="91"/>
      <c r="L137" s="91"/>
      <c r="M137" s="91"/>
      <c r="N137" s="91"/>
      <c r="O137" s="91"/>
      <c r="P137" s="91"/>
      <c r="Q137" s="91"/>
      <c r="R137" s="91"/>
      <c r="S137" s="91"/>
      <c r="T137" s="91"/>
      <c r="U137" s="91"/>
      <c r="V137" s="93"/>
      <c r="W137" s="93"/>
      <c r="X137" s="93"/>
      <c r="Y137" s="93"/>
      <c r="Z137" s="93"/>
    </row>
    <row r="138" spans="1:26" s="103" customFormat="1" ht="12.75">
      <c r="A138" s="87"/>
      <c r="B138" s="88" t="s">
        <v>512</v>
      </c>
      <c r="C138" s="89" t="s">
        <v>631</v>
      </c>
      <c r="D138" s="90"/>
      <c r="E138" s="91"/>
      <c r="F138" s="92"/>
      <c r="G138" s="90" t="s">
        <v>636</v>
      </c>
      <c r="H138" s="92"/>
      <c r="I138" s="92"/>
      <c r="J138" s="90" t="s">
        <v>637</v>
      </c>
      <c r="K138" s="91"/>
      <c r="L138" s="91"/>
      <c r="M138" s="91"/>
      <c r="N138" s="91"/>
      <c r="O138" s="91"/>
      <c r="P138" s="91"/>
      <c r="Q138" s="91"/>
      <c r="R138" s="91"/>
      <c r="S138" s="91"/>
      <c r="T138" s="91"/>
      <c r="U138" s="91"/>
      <c r="V138" s="93"/>
      <c r="W138" s="93"/>
      <c r="X138" s="93"/>
      <c r="Y138" s="93"/>
      <c r="Z138" s="93"/>
    </row>
    <row r="139" spans="1:26" ht="36">
      <c r="A139" s="95">
        <v>117</v>
      </c>
      <c r="B139" s="96" t="s">
        <v>234</v>
      </c>
      <c r="C139" s="97">
        <v>0.95</v>
      </c>
      <c r="D139" s="98">
        <v>610</v>
      </c>
      <c r="E139" s="97" t="s">
        <v>235</v>
      </c>
      <c r="F139" s="99"/>
      <c r="G139" s="98">
        <v>580</v>
      </c>
      <c r="H139" s="99" t="s">
        <v>236</v>
      </c>
      <c r="I139" s="99"/>
      <c r="J139" s="98">
        <v>2441</v>
      </c>
      <c r="K139" s="97" t="s">
        <v>237</v>
      </c>
      <c r="L139" s="97" t="s">
        <v>90</v>
      </c>
      <c r="M139" s="97">
        <v>142</v>
      </c>
      <c r="N139" s="97">
        <v>95</v>
      </c>
      <c r="O139" s="97"/>
      <c r="P139" s="97"/>
      <c r="Q139" s="97"/>
      <c r="R139" s="97"/>
      <c r="S139" s="97"/>
      <c r="T139" s="97">
        <v>0.8</v>
      </c>
      <c r="U139" s="97"/>
      <c r="V139" s="81"/>
      <c r="W139" s="81"/>
      <c r="X139" s="81"/>
      <c r="Y139" s="81"/>
      <c r="Z139" s="81"/>
    </row>
    <row r="140" spans="1:26" ht="36">
      <c r="A140" s="132" t="s">
        <v>238</v>
      </c>
      <c r="B140" s="132"/>
      <c r="C140" s="132"/>
      <c r="D140" s="132"/>
      <c r="E140" s="132"/>
      <c r="F140" s="132"/>
      <c r="G140" s="111">
        <v>318572</v>
      </c>
      <c r="H140" s="111" t="s">
        <v>239</v>
      </c>
      <c r="I140" s="111" t="s">
        <v>240</v>
      </c>
      <c r="J140" s="111">
        <v>1363465</v>
      </c>
      <c r="K140" s="111" t="s">
        <v>241</v>
      </c>
      <c r="L140" s="111"/>
      <c r="M140" s="111"/>
      <c r="N140" s="111"/>
      <c r="O140" s="111"/>
      <c r="P140" s="111"/>
      <c r="Q140" s="111"/>
      <c r="R140" s="111"/>
      <c r="S140" s="111"/>
      <c r="T140" s="111"/>
      <c r="U140" s="111" t="s">
        <v>242</v>
      </c>
      <c r="V140" s="81"/>
      <c r="W140" s="81"/>
      <c r="X140" s="81"/>
      <c r="Y140" s="81"/>
      <c r="Z140" s="81"/>
    </row>
    <row r="141" spans="1:26" ht="12.75">
      <c r="A141" s="132" t="s">
        <v>243</v>
      </c>
      <c r="B141" s="132"/>
      <c r="C141" s="132"/>
      <c r="D141" s="132"/>
      <c r="E141" s="132"/>
      <c r="F141" s="132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11"/>
      <c r="S141" s="111"/>
      <c r="T141" s="111"/>
      <c r="U141" s="111"/>
      <c r="V141" s="81"/>
      <c r="W141" s="81"/>
      <c r="X141" s="81"/>
      <c r="Y141" s="81"/>
      <c r="Z141" s="81"/>
    </row>
    <row r="142" spans="1:26" ht="12.75">
      <c r="A142" s="132" t="s">
        <v>244</v>
      </c>
      <c r="B142" s="132"/>
      <c r="C142" s="132"/>
      <c r="D142" s="132"/>
      <c r="E142" s="132"/>
      <c r="F142" s="132"/>
      <c r="G142" s="111">
        <v>9784</v>
      </c>
      <c r="H142" s="111"/>
      <c r="I142" s="111"/>
      <c r="J142" s="111">
        <v>89965</v>
      </c>
      <c r="K142" s="111"/>
      <c r="L142" s="111"/>
      <c r="M142" s="111"/>
      <c r="N142" s="111"/>
      <c r="O142" s="111"/>
      <c r="P142" s="111"/>
      <c r="Q142" s="111"/>
      <c r="R142" s="111"/>
      <c r="S142" s="111"/>
      <c r="T142" s="111"/>
      <c r="U142" s="111"/>
      <c r="V142" s="81"/>
      <c r="W142" s="81"/>
      <c r="X142" s="81"/>
      <c r="Y142" s="81"/>
      <c r="Z142" s="81"/>
    </row>
    <row r="143" spans="1:26" ht="12.75">
      <c r="A143" s="132" t="s">
        <v>245</v>
      </c>
      <c r="B143" s="132"/>
      <c r="C143" s="132"/>
      <c r="D143" s="132"/>
      <c r="E143" s="132"/>
      <c r="F143" s="132"/>
      <c r="G143" s="111">
        <v>283932</v>
      </c>
      <c r="H143" s="111"/>
      <c r="I143" s="111"/>
      <c r="J143" s="111">
        <v>1184303</v>
      </c>
      <c r="K143" s="111"/>
      <c r="L143" s="111"/>
      <c r="M143" s="111"/>
      <c r="N143" s="111"/>
      <c r="O143" s="111"/>
      <c r="P143" s="111"/>
      <c r="Q143" s="111"/>
      <c r="R143" s="111"/>
      <c r="S143" s="111"/>
      <c r="T143" s="111"/>
      <c r="U143" s="111"/>
      <c r="V143" s="81"/>
      <c r="W143" s="81"/>
      <c r="X143" s="81"/>
      <c r="Y143" s="81"/>
      <c r="Z143" s="81"/>
    </row>
    <row r="144" spans="1:26" ht="12.75">
      <c r="A144" s="132" t="s">
        <v>246</v>
      </c>
      <c r="B144" s="132"/>
      <c r="C144" s="132"/>
      <c r="D144" s="132"/>
      <c r="E144" s="132"/>
      <c r="F144" s="132"/>
      <c r="G144" s="111">
        <v>26928</v>
      </c>
      <c r="H144" s="111"/>
      <c r="I144" s="111"/>
      <c r="J144" s="111">
        <v>109439</v>
      </c>
      <c r="K144" s="111"/>
      <c r="L144" s="111"/>
      <c r="M144" s="111"/>
      <c r="N144" s="111"/>
      <c r="O144" s="111"/>
      <c r="P144" s="111"/>
      <c r="Q144" s="111"/>
      <c r="R144" s="111"/>
      <c r="S144" s="111"/>
      <c r="T144" s="111"/>
      <c r="U144" s="111"/>
      <c r="V144" s="81"/>
      <c r="W144" s="81"/>
      <c r="X144" s="81"/>
      <c r="Y144" s="81"/>
      <c r="Z144" s="81"/>
    </row>
    <row r="145" spans="1:26" ht="12.75">
      <c r="A145" s="133" t="s">
        <v>247</v>
      </c>
      <c r="B145" s="133"/>
      <c r="C145" s="133"/>
      <c r="D145" s="133"/>
      <c r="E145" s="133"/>
      <c r="F145" s="133"/>
      <c r="G145" s="111">
        <v>10660</v>
      </c>
      <c r="H145" s="111"/>
      <c r="I145" s="111"/>
      <c r="J145" s="111">
        <v>84026</v>
      </c>
      <c r="K145" s="111"/>
      <c r="L145" s="111"/>
      <c r="M145" s="111"/>
      <c r="N145" s="111"/>
      <c r="O145" s="111"/>
      <c r="P145" s="111"/>
      <c r="Q145" s="111"/>
      <c r="R145" s="111"/>
      <c r="S145" s="111"/>
      <c r="T145" s="111"/>
      <c r="U145" s="111"/>
      <c r="V145" s="81"/>
      <c r="W145" s="81"/>
      <c r="X145" s="81"/>
      <c r="Y145" s="81"/>
      <c r="Z145" s="81"/>
    </row>
    <row r="146" spans="1:26" ht="12.75">
      <c r="A146" s="133" t="s">
        <v>248</v>
      </c>
      <c r="B146" s="133"/>
      <c r="C146" s="133"/>
      <c r="D146" s="133"/>
      <c r="E146" s="133"/>
      <c r="F146" s="133"/>
      <c r="G146" s="111">
        <v>7152</v>
      </c>
      <c r="H146" s="111"/>
      <c r="I146" s="111"/>
      <c r="J146" s="111">
        <v>52717</v>
      </c>
      <c r="K146" s="111"/>
      <c r="L146" s="111"/>
      <c r="M146" s="111"/>
      <c r="N146" s="111"/>
      <c r="O146" s="111"/>
      <c r="P146" s="111"/>
      <c r="Q146" s="111"/>
      <c r="R146" s="111"/>
      <c r="S146" s="111"/>
      <c r="T146" s="111"/>
      <c r="U146" s="111"/>
      <c r="V146" s="81"/>
      <c r="W146" s="81"/>
      <c r="X146" s="81"/>
      <c r="Y146" s="81"/>
      <c r="Z146" s="81"/>
    </row>
    <row r="147" spans="1:26" ht="12.75">
      <c r="A147" s="133" t="s">
        <v>249</v>
      </c>
      <c r="B147" s="133"/>
      <c r="C147" s="133"/>
      <c r="D147" s="133"/>
      <c r="E147" s="133"/>
      <c r="F147" s="133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11"/>
      <c r="S147" s="111"/>
      <c r="T147" s="111"/>
      <c r="U147" s="111"/>
      <c r="V147" s="81"/>
      <c r="W147" s="81"/>
      <c r="X147" s="81"/>
      <c r="Y147" s="81"/>
      <c r="Z147" s="81"/>
    </row>
    <row r="148" spans="1:26" ht="15.75" customHeight="1">
      <c r="A148" s="132" t="s">
        <v>250</v>
      </c>
      <c r="B148" s="132"/>
      <c r="C148" s="132"/>
      <c r="D148" s="132"/>
      <c r="E148" s="132"/>
      <c r="F148" s="132"/>
      <c r="G148" s="111">
        <v>47692</v>
      </c>
      <c r="H148" s="111"/>
      <c r="I148" s="111"/>
      <c r="J148" s="111">
        <v>164149</v>
      </c>
      <c r="K148" s="111"/>
      <c r="L148" s="111"/>
      <c r="M148" s="111"/>
      <c r="N148" s="111"/>
      <c r="O148" s="111"/>
      <c r="P148" s="111"/>
      <c r="Q148" s="111"/>
      <c r="R148" s="111"/>
      <c r="S148" s="111"/>
      <c r="T148" s="111"/>
      <c r="U148" s="111"/>
      <c r="V148" s="81"/>
      <c r="W148" s="81"/>
      <c r="X148" s="81"/>
      <c r="Y148" s="81"/>
      <c r="Z148" s="81"/>
    </row>
    <row r="149" spans="1:26" ht="12.75">
      <c r="A149" s="132" t="s">
        <v>251</v>
      </c>
      <c r="B149" s="132"/>
      <c r="C149" s="132"/>
      <c r="D149" s="132"/>
      <c r="E149" s="132"/>
      <c r="F149" s="132"/>
      <c r="G149" s="111">
        <v>8457</v>
      </c>
      <c r="H149" s="111"/>
      <c r="I149" s="111"/>
      <c r="J149" s="111">
        <v>29682</v>
      </c>
      <c r="K149" s="111"/>
      <c r="L149" s="111"/>
      <c r="M149" s="111"/>
      <c r="N149" s="111"/>
      <c r="O149" s="111"/>
      <c r="P149" s="111"/>
      <c r="Q149" s="111"/>
      <c r="R149" s="111"/>
      <c r="S149" s="111"/>
      <c r="T149" s="111"/>
      <c r="U149" s="111"/>
      <c r="V149" s="81"/>
      <c r="W149" s="81"/>
      <c r="X149" s="81"/>
      <c r="Y149" s="81"/>
      <c r="Z149" s="81"/>
    </row>
    <row r="150" spans="1:26" ht="12.75">
      <c r="A150" s="132" t="s">
        <v>252</v>
      </c>
      <c r="B150" s="132"/>
      <c r="C150" s="132"/>
      <c r="D150" s="132"/>
      <c r="E150" s="132"/>
      <c r="F150" s="132"/>
      <c r="G150" s="111">
        <v>4396</v>
      </c>
      <c r="H150" s="111"/>
      <c r="I150" s="111"/>
      <c r="J150" s="111">
        <v>36055</v>
      </c>
      <c r="K150" s="111"/>
      <c r="L150" s="111"/>
      <c r="M150" s="111"/>
      <c r="N150" s="111"/>
      <c r="O150" s="111"/>
      <c r="P150" s="111"/>
      <c r="Q150" s="111"/>
      <c r="R150" s="111"/>
      <c r="S150" s="111"/>
      <c r="T150" s="111"/>
      <c r="U150" s="111"/>
      <c r="V150" s="81"/>
      <c r="W150" s="81"/>
      <c r="X150" s="81"/>
      <c r="Y150" s="81"/>
      <c r="Z150" s="81"/>
    </row>
    <row r="151" spans="1:26" ht="15.75" customHeight="1">
      <c r="A151" s="132" t="s">
        <v>253</v>
      </c>
      <c r="B151" s="132"/>
      <c r="C151" s="132"/>
      <c r="D151" s="132"/>
      <c r="E151" s="132"/>
      <c r="F151" s="132"/>
      <c r="G151" s="111">
        <v>264489</v>
      </c>
      <c r="H151" s="111"/>
      <c r="I151" s="111"/>
      <c r="J151" s="111">
        <v>1206792</v>
      </c>
      <c r="K151" s="111"/>
      <c r="L151" s="111"/>
      <c r="M151" s="111"/>
      <c r="N151" s="111"/>
      <c r="O151" s="111"/>
      <c r="P151" s="111"/>
      <c r="Q151" s="111"/>
      <c r="R151" s="111"/>
      <c r="S151" s="111"/>
      <c r="T151" s="111"/>
      <c r="U151" s="111"/>
      <c r="V151" s="81"/>
      <c r="W151" s="81"/>
      <c r="X151" s="81"/>
      <c r="Y151" s="81"/>
      <c r="Z151" s="81"/>
    </row>
    <row r="152" spans="1:26" ht="12.75">
      <c r="A152" s="132" t="s">
        <v>254</v>
      </c>
      <c r="B152" s="132"/>
      <c r="C152" s="132"/>
      <c r="D152" s="132"/>
      <c r="E152" s="132"/>
      <c r="F152" s="132"/>
      <c r="G152" s="111">
        <v>4821</v>
      </c>
      <c r="H152" s="111"/>
      <c r="I152" s="111"/>
      <c r="J152" s="111">
        <v>19900</v>
      </c>
      <c r="K152" s="111"/>
      <c r="L152" s="111"/>
      <c r="M152" s="111"/>
      <c r="N152" s="111"/>
      <c r="O152" s="111"/>
      <c r="P152" s="111"/>
      <c r="Q152" s="111"/>
      <c r="R152" s="111"/>
      <c r="S152" s="111"/>
      <c r="T152" s="111"/>
      <c r="U152" s="111"/>
      <c r="V152" s="81"/>
      <c r="W152" s="81"/>
      <c r="X152" s="81"/>
      <c r="Y152" s="81"/>
      <c r="Z152" s="81"/>
    </row>
    <row r="153" spans="1:26" ht="12.75">
      <c r="A153" s="132" t="s">
        <v>255</v>
      </c>
      <c r="B153" s="132"/>
      <c r="C153" s="132"/>
      <c r="D153" s="132"/>
      <c r="E153" s="132"/>
      <c r="F153" s="132"/>
      <c r="G153" s="111">
        <v>5108</v>
      </c>
      <c r="H153" s="111"/>
      <c r="I153" s="111"/>
      <c r="J153" s="111">
        <v>36129</v>
      </c>
      <c r="K153" s="111"/>
      <c r="L153" s="111"/>
      <c r="M153" s="111"/>
      <c r="N153" s="111"/>
      <c r="O153" s="111"/>
      <c r="P153" s="111"/>
      <c r="Q153" s="111"/>
      <c r="R153" s="111"/>
      <c r="S153" s="111"/>
      <c r="T153" s="111"/>
      <c r="U153" s="111"/>
      <c r="V153" s="81"/>
      <c r="W153" s="81"/>
      <c r="X153" s="81"/>
      <c r="Y153" s="81"/>
      <c r="Z153" s="81"/>
    </row>
    <row r="154" spans="1:26" ht="15.75" customHeight="1">
      <c r="A154" s="132" t="s">
        <v>256</v>
      </c>
      <c r="B154" s="132"/>
      <c r="C154" s="132"/>
      <c r="D154" s="132"/>
      <c r="E154" s="132"/>
      <c r="F154" s="132"/>
      <c r="G154" s="111">
        <v>414</v>
      </c>
      <c r="H154" s="111"/>
      <c r="I154" s="111"/>
      <c r="J154" s="111">
        <v>2479</v>
      </c>
      <c r="K154" s="111"/>
      <c r="L154" s="111"/>
      <c r="M154" s="111"/>
      <c r="N154" s="111"/>
      <c r="O154" s="111"/>
      <c r="P154" s="111"/>
      <c r="Q154" s="111"/>
      <c r="R154" s="111"/>
      <c r="S154" s="111"/>
      <c r="T154" s="111"/>
      <c r="U154" s="111"/>
      <c r="V154" s="81"/>
      <c r="W154" s="81"/>
      <c r="X154" s="81"/>
      <c r="Y154" s="81"/>
      <c r="Z154" s="81"/>
    </row>
    <row r="155" spans="1:26" ht="12.75">
      <c r="A155" s="132" t="s">
        <v>257</v>
      </c>
      <c r="B155" s="132"/>
      <c r="C155" s="132"/>
      <c r="D155" s="132"/>
      <c r="E155" s="132"/>
      <c r="F155" s="132"/>
      <c r="G155" s="111">
        <v>1007</v>
      </c>
      <c r="H155" s="111"/>
      <c r="I155" s="111"/>
      <c r="J155" s="111">
        <v>5022</v>
      </c>
      <c r="K155" s="111"/>
      <c r="L155" s="111"/>
      <c r="M155" s="111"/>
      <c r="N155" s="111"/>
      <c r="O155" s="111"/>
      <c r="P155" s="111"/>
      <c r="Q155" s="111"/>
      <c r="R155" s="111"/>
      <c r="S155" s="111"/>
      <c r="T155" s="111"/>
      <c r="U155" s="111"/>
      <c r="V155" s="81"/>
      <c r="W155" s="81"/>
      <c r="X155" s="81"/>
      <c r="Y155" s="81"/>
      <c r="Z155" s="81"/>
    </row>
    <row r="156" spans="1:26" ht="12.75">
      <c r="A156" s="132" t="s">
        <v>258</v>
      </c>
      <c r="B156" s="132"/>
      <c r="C156" s="132"/>
      <c r="D156" s="132"/>
      <c r="E156" s="132"/>
      <c r="F156" s="132"/>
      <c r="G156" s="111">
        <v>336384</v>
      </c>
      <c r="H156" s="111"/>
      <c r="I156" s="111"/>
      <c r="J156" s="111">
        <v>1500208</v>
      </c>
      <c r="K156" s="111"/>
      <c r="L156" s="111"/>
      <c r="M156" s="111"/>
      <c r="N156" s="111"/>
      <c r="O156" s="111"/>
      <c r="P156" s="111"/>
      <c r="Q156" s="111"/>
      <c r="R156" s="111"/>
      <c r="S156" s="111"/>
      <c r="T156" s="111"/>
      <c r="U156" s="111"/>
      <c r="V156" s="81"/>
      <c r="W156" s="81"/>
      <c r="X156" s="81"/>
      <c r="Y156" s="81"/>
      <c r="Z156" s="81"/>
    </row>
    <row r="157" spans="1:26" ht="12.75">
      <c r="A157" s="132" t="s">
        <v>259</v>
      </c>
      <c r="B157" s="132"/>
      <c r="C157" s="132"/>
      <c r="D157" s="132"/>
      <c r="E157" s="132"/>
      <c r="F157" s="132"/>
      <c r="G157" s="111">
        <v>-1413</v>
      </c>
      <c r="H157" s="111"/>
      <c r="I157" s="111"/>
      <c r="J157" s="111">
        <v>-6301</v>
      </c>
      <c r="K157" s="111"/>
      <c r="L157" s="111"/>
      <c r="M157" s="111"/>
      <c r="N157" s="111"/>
      <c r="O157" s="111"/>
      <c r="P157" s="111"/>
      <c r="Q157" s="111"/>
      <c r="R157" s="111"/>
      <c r="S157" s="111"/>
      <c r="T157" s="111"/>
      <c r="U157" s="111"/>
      <c r="V157" s="81"/>
      <c r="W157" s="81"/>
      <c r="X157" s="81"/>
      <c r="Y157" s="81"/>
      <c r="Z157" s="81"/>
    </row>
    <row r="158" spans="1:26" ht="12.75">
      <c r="A158" s="133" t="s">
        <v>258</v>
      </c>
      <c r="B158" s="133"/>
      <c r="C158" s="133"/>
      <c r="D158" s="133"/>
      <c r="E158" s="133"/>
      <c r="F158" s="133"/>
      <c r="G158" s="111">
        <v>334971</v>
      </c>
      <c r="H158" s="111"/>
      <c r="I158" s="111"/>
      <c r="J158" s="111">
        <v>1493907</v>
      </c>
      <c r="K158" s="111"/>
      <c r="L158" s="111"/>
      <c r="M158" s="111"/>
      <c r="N158" s="111"/>
      <c r="O158" s="111"/>
      <c r="P158" s="111"/>
      <c r="Q158" s="111"/>
      <c r="R158" s="111"/>
      <c r="S158" s="111"/>
      <c r="T158" s="111"/>
      <c r="U158" s="111"/>
      <c r="V158" s="81"/>
      <c r="W158" s="81"/>
      <c r="X158" s="81"/>
      <c r="Y158" s="81"/>
      <c r="Z158" s="81"/>
    </row>
    <row r="159" spans="1:26" ht="12.75">
      <c r="A159" s="132" t="s">
        <v>260</v>
      </c>
      <c r="B159" s="132"/>
      <c r="C159" s="132"/>
      <c r="D159" s="132"/>
      <c r="E159" s="132"/>
      <c r="F159" s="132"/>
      <c r="G159" s="111">
        <v>60294.78</v>
      </c>
      <c r="H159" s="111"/>
      <c r="I159" s="111"/>
      <c r="J159" s="111">
        <v>268903.26</v>
      </c>
      <c r="K159" s="111"/>
      <c r="L159" s="111"/>
      <c r="M159" s="111"/>
      <c r="N159" s="111"/>
      <c r="O159" s="111"/>
      <c r="P159" s="111"/>
      <c r="Q159" s="111"/>
      <c r="R159" s="111"/>
      <c r="S159" s="111"/>
      <c r="T159" s="111"/>
      <c r="U159" s="111"/>
      <c r="V159" s="81"/>
      <c r="W159" s="81"/>
      <c r="X159" s="81"/>
      <c r="Y159" s="81"/>
      <c r="Z159" s="81"/>
    </row>
    <row r="160" spans="1:26" ht="12.75">
      <c r="A160" s="133" t="s">
        <v>261</v>
      </c>
      <c r="B160" s="133"/>
      <c r="C160" s="133"/>
      <c r="D160" s="133"/>
      <c r="E160" s="133"/>
      <c r="F160" s="133"/>
      <c r="G160" s="111">
        <v>395265.78</v>
      </c>
      <c r="H160" s="111"/>
      <c r="I160" s="111"/>
      <c r="J160" s="111">
        <v>1762810.26</v>
      </c>
      <c r="K160" s="111"/>
      <c r="L160" s="111"/>
      <c r="M160" s="111"/>
      <c r="N160" s="111"/>
      <c r="O160" s="111"/>
      <c r="P160" s="111"/>
      <c r="Q160" s="111"/>
      <c r="R160" s="111"/>
      <c r="S160" s="111"/>
      <c r="T160" s="111"/>
      <c r="U160" s="111"/>
      <c r="V160" s="81"/>
      <c r="W160" s="81"/>
      <c r="X160" s="81"/>
      <c r="Y160" s="81"/>
      <c r="Z160" s="81"/>
    </row>
    <row r="161" spans="1:26" ht="12.7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  <c r="K161" s="112"/>
      <c r="L161" s="112"/>
      <c r="M161" s="112"/>
      <c r="N161" s="112"/>
      <c r="O161" s="112"/>
      <c r="P161" s="112"/>
      <c r="Q161" s="112"/>
      <c r="R161" s="112"/>
      <c r="S161" s="112"/>
      <c r="T161" s="112"/>
      <c r="U161" s="112"/>
      <c r="V161" s="81"/>
      <c r="W161" s="81"/>
      <c r="X161" s="81"/>
      <c r="Y161" s="81"/>
      <c r="Z161" s="81"/>
    </row>
    <row r="162" spans="1:26" ht="12.75">
      <c r="A162" s="63"/>
      <c r="B162" s="64"/>
      <c r="C162" s="64"/>
      <c r="D162" s="64"/>
      <c r="E162" s="64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64"/>
      <c r="S162" s="64"/>
      <c r="T162" s="64"/>
      <c r="U162" s="64"/>
      <c r="V162" s="81"/>
      <c r="W162" s="81"/>
      <c r="X162" s="81"/>
      <c r="Y162" s="81"/>
      <c r="Z162" s="81"/>
    </row>
    <row r="163" spans="1:26" ht="12.75">
      <c r="A163" s="113" t="s">
        <v>41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64"/>
      <c r="S163" s="64"/>
      <c r="T163" s="64"/>
      <c r="U163" s="64"/>
      <c r="V163" s="81"/>
      <c r="W163" s="81"/>
      <c r="X163" s="81"/>
      <c r="Y163" s="81"/>
      <c r="Z163" s="81"/>
    </row>
    <row r="164" spans="1:26" ht="12.75">
      <c r="A164" s="63"/>
      <c r="B164" s="64"/>
      <c r="C164" s="64"/>
      <c r="D164" s="64"/>
      <c r="E164" s="64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64"/>
      <c r="S164" s="64"/>
      <c r="T164" s="64"/>
      <c r="U164" s="64"/>
      <c r="V164" s="81"/>
      <c r="W164" s="81"/>
      <c r="X164" s="81"/>
      <c r="Y164" s="81"/>
      <c r="Z164" s="81"/>
    </row>
    <row r="165" spans="1:26" ht="12.75">
      <c r="A165" s="113" t="s">
        <v>42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64"/>
      <c r="S165" s="64"/>
      <c r="T165" s="64"/>
      <c r="U165" s="64"/>
      <c r="V165" s="64"/>
      <c r="W165" s="64"/>
      <c r="X165" s="64"/>
      <c r="Y165" s="64"/>
      <c r="Z165" s="64"/>
    </row>
    <row r="166" spans="1:26" ht="12.75">
      <c r="A166" s="78"/>
      <c r="B166" s="100"/>
      <c r="C166" s="100"/>
      <c r="D166" s="100"/>
      <c r="E166" s="100"/>
      <c r="F166" s="100"/>
      <c r="G166" s="100"/>
      <c r="H166" s="100"/>
      <c r="I166" s="100"/>
      <c r="J166" s="100"/>
      <c r="K166" s="100"/>
      <c r="L166" s="100"/>
      <c r="M166" s="100"/>
      <c r="N166" s="100"/>
      <c r="O166" s="100"/>
      <c r="P166" s="100"/>
      <c r="Q166" s="100"/>
      <c r="R166" s="100"/>
      <c r="S166" s="100"/>
      <c r="T166" s="100"/>
      <c r="U166" s="100"/>
      <c r="V166" s="64"/>
      <c r="W166" s="64"/>
      <c r="X166" s="64"/>
      <c r="Y166" s="64"/>
      <c r="Z166" s="64"/>
    </row>
    <row r="167" spans="22:26" ht="12.75">
      <c r="V167" s="64"/>
      <c r="W167" s="64"/>
      <c r="X167" s="64"/>
      <c r="Y167" s="64"/>
      <c r="Z167" s="64"/>
    </row>
    <row r="168" spans="22:26" ht="12.75">
      <c r="V168" s="64"/>
      <c r="W168" s="64"/>
      <c r="X168" s="64"/>
      <c r="Y168" s="64"/>
      <c r="Z168" s="64"/>
    </row>
    <row r="169" spans="22:26" ht="12.75">
      <c r="V169" s="100"/>
      <c r="W169" s="100"/>
      <c r="X169" s="100"/>
      <c r="Y169" s="100"/>
      <c r="Z169" s="100"/>
    </row>
  </sheetData>
  <sheetProtection/>
  <mergeCells count="57">
    <mergeCell ref="A157:F157"/>
    <mergeCell ref="A158:F158"/>
    <mergeCell ref="A159:F159"/>
    <mergeCell ref="A160:F160"/>
    <mergeCell ref="A153:F153"/>
    <mergeCell ref="A154:F154"/>
    <mergeCell ref="A155:F155"/>
    <mergeCell ref="A156:F156"/>
    <mergeCell ref="A149:F149"/>
    <mergeCell ref="A150:F150"/>
    <mergeCell ref="A151:F151"/>
    <mergeCell ref="A152:F152"/>
    <mergeCell ref="A145:F145"/>
    <mergeCell ref="A146:F146"/>
    <mergeCell ref="A147:F147"/>
    <mergeCell ref="A148:F148"/>
    <mergeCell ref="A141:F141"/>
    <mergeCell ref="A142:F142"/>
    <mergeCell ref="A143:F143"/>
    <mergeCell ref="A144:F144"/>
    <mergeCell ref="A124:U124"/>
    <mergeCell ref="A131:U131"/>
    <mergeCell ref="A132:U132"/>
    <mergeCell ref="A140:F140"/>
    <mergeCell ref="A61:U61"/>
    <mergeCell ref="A93:U93"/>
    <mergeCell ref="A110:U110"/>
    <mergeCell ref="A111:U111"/>
    <mergeCell ref="A25:U25"/>
    <mergeCell ref="A26:U26"/>
    <mergeCell ref="A27:U27"/>
    <mergeCell ref="A28:U28"/>
    <mergeCell ref="J21:U21"/>
    <mergeCell ref="J11:U11"/>
    <mergeCell ref="G22:G23"/>
    <mergeCell ref="G12:H12"/>
    <mergeCell ref="G16:H16"/>
    <mergeCell ref="J16:K16"/>
    <mergeCell ref="J22:J23"/>
    <mergeCell ref="G21:I21"/>
    <mergeCell ref="G11:I11"/>
    <mergeCell ref="J12:K12"/>
    <mergeCell ref="D22:D23"/>
    <mergeCell ref="G15:H15"/>
    <mergeCell ref="A21:A23"/>
    <mergeCell ref="B21:B23"/>
    <mergeCell ref="C21:C23"/>
    <mergeCell ref="D21:F21"/>
    <mergeCell ref="J15:K15"/>
    <mergeCell ref="G13:H13"/>
    <mergeCell ref="G14:H14"/>
    <mergeCell ref="J13:K13"/>
    <mergeCell ref="J14:K14"/>
    <mergeCell ref="A5:U5"/>
    <mergeCell ref="A6:U6"/>
    <mergeCell ref="A7:U7"/>
    <mergeCell ref="A9:U9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7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W178"/>
  <sheetViews>
    <sheetView showGridLines="0" zoomScale="75" zoomScaleNormal="75" zoomScalePageLayoutView="0" workbookViewId="0" topLeftCell="A1">
      <selection activeCell="C15" sqref="C15"/>
    </sheetView>
  </sheetViews>
  <sheetFormatPr defaultColWidth="9.00390625" defaultRowHeight="12.75"/>
  <cols>
    <col min="1" max="1" width="6.00390625" style="12" customWidth="1"/>
    <col min="2" max="2" width="16.00390625" style="12" customWidth="1"/>
    <col min="3" max="3" width="33.50390625" style="12" customWidth="1"/>
    <col min="4" max="6" width="11.50390625" style="12" customWidth="1"/>
    <col min="7" max="7" width="12.625" style="12" customWidth="1"/>
    <col min="8" max="10" width="11.50390625" style="12" customWidth="1"/>
    <col min="11" max="11" width="12.625" style="12" customWidth="1"/>
    <col min="12" max="12" width="12.625" style="12" hidden="1" customWidth="1"/>
    <col min="13" max="13" width="11.375" style="12" customWidth="1"/>
    <col min="14" max="14" width="15.375" style="12" customWidth="1"/>
    <col min="15" max="16384" width="9.125" style="12" customWidth="1"/>
  </cols>
  <sheetData>
    <row r="1" ht="12.75"/>
    <row r="2" spans="1:12" s="3" customFormat="1" ht="12.75">
      <c r="A2" s="4" t="s">
        <v>37</v>
      </c>
      <c r="B2" s="2"/>
      <c r="C2" s="2"/>
      <c r="D2" s="2"/>
      <c r="L2" s="28"/>
    </row>
    <row r="3" spans="1:12" s="3" customFormat="1" ht="12.75">
      <c r="A3" s="1"/>
      <c r="B3" s="2"/>
      <c r="C3" s="2"/>
      <c r="D3" s="2"/>
      <c r="L3" s="28"/>
    </row>
    <row r="4" spans="1:12" s="3" customFormat="1" ht="12.75">
      <c r="A4" s="4" t="s">
        <v>38</v>
      </c>
      <c r="B4" s="2"/>
      <c r="C4" s="2"/>
      <c r="D4" s="2"/>
      <c r="L4" s="28"/>
    </row>
    <row r="5" spans="1:23" s="3" customFormat="1" ht="14.25">
      <c r="A5" s="147" t="s">
        <v>36</v>
      </c>
      <c r="B5" s="147"/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5"/>
      <c r="P5" s="5"/>
      <c r="Q5" s="5"/>
      <c r="R5" s="5"/>
      <c r="S5" s="5"/>
      <c r="T5" s="5"/>
      <c r="U5" s="5"/>
      <c r="V5" s="5"/>
      <c r="W5" s="5"/>
    </row>
    <row r="6" spans="1:23" s="3" customFormat="1" ht="11.25">
      <c r="A6" s="148" t="s">
        <v>32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6"/>
      <c r="P6" s="6"/>
      <c r="Q6" s="6"/>
      <c r="R6" s="6"/>
      <c r="S6" s="6"/>
      <c r="T6" s="6"/>
      <c r="U6" s="6"/>
      <c r="V6" s="6"/>
      <c r="W6" s="6"/>
    </row>
    <row r="7" spans="1:23" s="3" customFormat="1" ht="11.25">
      <c r="A7" s="148" t="s">
        <v>39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6"/>
      <c r="P7" s="6"/>
      <c r="Q7" s="6"/>
      <c r="R7" s="6"/>
      <c r="S7" s="6"/>
      <c r="T7" s="6"/>
      <c r="U7" s="6"/>
      <c r="V7" s="6"/>
      <c r="W7" s="6"/>
    </row>
    <row r="8" spans="1:23" s="3" customFormat="1" ht="11.25">
      <c r="A8" s="149" t="s">
        <v>40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4"/>
      <c r="P8" s="4"/>
      <c r="Q8" s="4"/>
      <c r="R8" s="4"/>
      <c r="S8" s="4"/>
      <c r="T8" s="4"/>
      <c r="U8" s="4"/>
      <c r="V8" s="4"/>
      <c r="W8" s="4"/>
    </row>
    <row r="9" s="3" customFormat="1" ht="12.75">
      <c r="L9" s="28"/>
    </row>
    <row r="10" spans="7:23" s="3" customFormat="1" ht="12.75" customHeight="1">
      <c r="G10" s="150" t="s">
        <v>18</v>
      </c>
      <c r="H10" s="151"/>
      <c r="I10" s="151"/>
      <c r="J10" s="150" t="s">
        <v>19</v>
      </c>
      <c r="K10" s="151"/>
      <c r="L10" s="151"/>
      <c r="M10" s="152"/>
      <c r="N10" s="23"/>
      <c r="O10" s="23"/>
      <c r="P10" s="23"/>
      <c r="Q10" s="23"/>
      <c r="R10" s="23"/>
      <c r="S10" s="23"/>
      <c r="T10" s="23"/>
      <c r="U10" s="23"/>
      <c r="V10" s="23"/>
      <c r="W10" s="23"/>
    </row>
    <row r="11" spans="4:23" s="3" customFormat="1" ht="12.75">
      <c r="D11" s="1" t="s">
        <v>3</v>
      </c>
      <c r="G11" s="134">
        <f>395265.78/1000</f>
        <v>395.26578</v>
      </c>
      <c r="H11" s="135"/>
      <c r="I11" s="16" t="s">
        <v>4</v>
      </c>
      <c r="J11" s="136">
        <f>1762810.26/1000</f>
        <v>1762.81026</v>
      </c>
      <c r="K11" s="137"/>
      <c r="L11" s="29"/>
      <c r="M11" s="15" t="s">
        <v>4</v>
      </c>
      <c r="N11" s="24"/>
      <c r="O11" s="24"/>
      <c r="P11" s="24"/>
      <c r="Q11" s="24"/>
      <c r="R11" s="24"/>
      <c r="S11" s="24"/>
      <c r="T11" s="24"/>
      <c r="U11" s="24"/>
      <c r="V11" s="24"/>
      <c r="W11" s="25"/>
    </row>
    <row r="12" spans="4:20" s="3" customFormat="1" ht="12.75">
      <c r="D12" s="27" t="s">
        <v>34</v>
      </c>
      <c r="F12" s="7"/>
      <c r="G12" s="134">
        <f>0/1000</f>
        <v>0</v>
      </c>
      <c r="H12" s="135"/>
      <c r="I12" s="15" t="s">
        <v>4</v>
      </c>
      <c r="J12" s="136">
        <f>0/1000</f>
        <v>0</v>
      </c>
      <c r="K12" s="137"/>
      <c r="L12" s="29"/>
      <c r="M12" s="15" t="s">
        <v>4</v>
      </c>
      <c r="N12" s="24"/>
      <c r="O12" s="24"/>
      <c r="P12" s="24"/>
      <c r="Q12" s="24"/>
      <c r="R12" s="24"/>
      <c r="S12" s="24"/>
      <c r="T12" s="24"/>
    </row>
    <row r="13" spans="4:20" s="3" customFormat="1" ht="12.75">
      <c r="D13" s="27" t="s">
        <v>35</v>
      </c>
      <c r="F13" s="7"/>
      <c r="G13" s="134">
        <f>0/1000</f>
        <v>0</v>
      </c>
      <c r="H13" s="135"/>
      <c r="I13" s="15" t="s">
        <v>4</v>
      </c>
      <c r="J13" s="136">
        <f>0/1000</f>
        <v>0</v>
      </c>
      <c r="K13" s="137"/>
      <c r="L13" s="29"/>
      <c r="M13" s="15" t="s">
        <v>4</v>
      </c>
      <c r="N13" s="24"/>
      <c r="O13" s="24"/>
      <c r="P13" s="24"/>
      <c r="Q13" s="24"/>
      <c r="R13" s="24"/>
      <c r="S13" s="24"/>
      <c r="T13" s="24"/>
    </row>
    <row r="14" spans="4:23" s="3" customFormat="1" ht="12.75">
      <c r="D14" s="1" t="s">
        <v>5</v>
      </c>
      <c r="G14" s="134">
        <f>(705.02+133.49)/1000</f>
        <v>0.83851</v>
      </c>
      <c r="H14" s="135"/>
      <c r="I14" s="16" t="s">
        <v>6</v>
      </c>
      <c r="J14" s="136">
        <f>(705.02+133.49)/1000</f>
        <v>0.83851</v>
      </c>
      <c r="K14" s="137"/>
      <c r="L14" s="34">
        <v>7712</v>
      </c>
      <c r="M14" s="15" t="s">
        <v>6</v>
      </c>
      <c r="N14" s="24"/>
      <c r="O14" s="24"/>
      <c r="P14" s="24"/>
      <c r="Q14" s="24"/>
      <c r="R14" s="24"/>
      <c r="S14" s="24"/>
      <c r="T14" s="24"/>
      <c r="U14" s="24"/>
      <c r="V14" s="24"/>
      <c r="W14" s="25"/>
    </row>
    <row r="15" spans="4:23" s="3" customFormat="1" ht="12.75">
      <c r="D15" s="1" t="s">
        <v>7</v>
      </c>
      <c r="G15" s="134">
        <f>9784/1000</f>
        <v>9.784</v>
      </c>
      <c r="H15" s="135"/>
      <c r="I15" s="16" t="s">
        <v>4</v>
      </c>
      <c r="J15" s="136">
        <f>89965/1000</f>
        <v>89.965</v>
      </c>
      <c r="K15" s="137"/>
      <c r="L15" s="35">
        <v>69723</v>
      </c>
      <c r="M15" s="15" t="s">
        <v>4</v>
      </c>
      <c r="N15" s="24"/>
      <c r="O15" s="24"/>
      <c r="P15" s="24"/>
      <c r="Q15" s="24"/>
      <c r="R15" s="24"/>
      <c r="S15" s="24"/>
      <c r="T15" s="24"/>
      <c r="U15" s="24"/>
      <c r="V15" s="24"/>
      <c r="W15" s="25"/>
    </row>
    <row r="16" spans="6:23" s="3" customFormat="1" ht="12.75">
      <c r="F16" s="2"/>
      <c r="G16" s="18"/>
      <c r="H16" s="18"/>
      <c r="I16" s="20"/>
      <c r="J16" s="19"/>
      <c r="K16" s="21"/>
      <c r="L16" s="34">
        <v>2072</v>
      </c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2"/>
    </row>
    <row r="17" spans="2:23" s="3" customFormat="1" ht="12.75">
      <c r="B17" s="2"/>
      <c r="C17" s="2"/>
      <c r="D17" s="2"/>
      <c r="F17" s="7"/>
      <c r="G17" s="14"/>
      <c r="H17" s="14"/>
      <c r="I17" s="8"/>
      <c r="J17" s="9"/>
      <c r="K17" s="9"/>
      <c r="L17" s="35">
        <v>20242</v>
      </c>
      <c r="M17" s="9"/>
      <c r="N17" s="9"/>
      <c r="O17" s="9"/>
      <c r="P17" s="9"/>
      <c r="Q17" s="9"/>
      <c r="R17" s="9"/>
      <c r="S17" s="9"/>
      <c r="T17" s="9"/>
      <c r="U17" s="9"/>
      <c r="V17" s="9"/>
      <c r="W17" s="8"/>
    </row>
    <row r="18" s="3" customFormat="1" ht="11.25">
      <c r="A18" s="1" t="str">
        <f>"Составлена в базисных ценах на 01.2000 г. и текущих ценах на "&amp;IF(LEN(L18)&gt;3,MID(L18,4,LEN(L18)),L18)</f>
        <v>Составлена в базисных ценах на 01.2000 г. и текущих ценах на </v>
      </c>
    </row>
    <row r="19" spans="1:12" s="3" customFormat="1" ht="13.5" thickBot="1">
      <c r="A19" s="10"/>
      <c r="L19" s="28"/>
    </row>
    <row r="20" spans="1:14" s="11" customFormat="1" ht="23.25" customHeight="1" thickBot="1">
      <c r="A20" s="138" t="s">
        <v>8</v>
      </c>
      <c r="B20" s="138" t="s">
        <v>0</v>
      </c>
      <c r="C20" s="138" t="s">
        <v>20</v>
      </c>
      <c r="D20" s="17" t="s">
        <v>21</v>
      </c>
      <c r="E20" s="138" t="s">
        <v>22</v>
      </c>
      <c r="F20" s="142" t="s">
        <v>23</v>
      </c>
      <c r="G20" s="143"/>
      <c r="H20" s="142" t="s">
        <v>24</v>
      </c>
      <c r="I20" s="146"/>
      <c r="J20" s="146"/>
      <c r="K20" s="143"/>
      <c r="L20" s="30"/>
      <c r="M20" s="138" t="s">
        <v>25</v>
      </c>
      <c r="N20" s="138" t="s">
        <v>26</v>
      </c>
    </row>
    <row r="21" spans="1:14" s="11" customFormat="1" ht="19.5" customHeight="1" thickBot="1">
      <c r="A21" s="139"/>
      <c r="B21" s="139"/>
      <c r="C21" s="139"/>
      <c r="D21" s="138" t="s">
        <v>31</v>
      </c>
      <c r="E21" s="139"/>
      <c r="F21" s="144"/>
      <c r="G21" s="145"/>
      <c r="H21" s="140" t="s">
        <v>27</v>
      </c>
      <c r="I21" s="141"/>
      <c r="J21" s="140" t="s">
        <v>28</v>
      </c>
      <c r="K21" s="141"/>
      <c r="L21" s="31"/>
      <c r="M21" s="139"/>
      <c r="N21" s="139"/>
    </row>
    <row r="22" spans="1:14" s="11" customFormat="1" ht="19.5" customHeight="1">
      <c r="A22" s="139"/>
      <c r="B22" s="139"/>
      <c r="C22" s="139"/>
      <c r="D22" s="139"/>
      <c r="E22" s="139"/>
      <c r="F22" s="40" t="s">
        <v>29</v>
      </c>
      <c r="G22" s="40" t="s">
        <v>30</v>
      </c>
      <c r="H22" s="40" t="s">
        <v>29</v>
      </c>
      <c r="I22" s="40" t="s">
        <v>30</v>
      </c>
      <c r="J22" s="40" t="s">
        <v>29</v>
      </c>
      <c r="K22" s="40" t="s">
        <v>30</v>
      </c>
      <c r="L22" s="31"/>
      <c r="M22" s="139"/>
      <c r="N22" s="139"/>
    </row>
    <row r="23" spans="1:14" ht="12.75">
      <c r="A23" s="41">
        <v>1</v>
      </c>
      <c r="B23" s="41">
        <v>2</v>
      </c>
      <c r="C23" s="41">
        <v>3</v>
      </c>
      <c r="D23" s="41">
        <v>4</v>
      </c>
      <c r="E23" s="41">
        <v>5</v>
      </c>
      <c r="F23" s="41">
        <v>6</v>
      </c>
      <c r="G23" s="41">
        <v>7</v>
      </c>
      <c r="H23" s="41">
        <v>8</v>
      </c>
      <c r="I23" s="41">
        <v>9</v>
      </c>
      <c r="J23" s="41">
        <v>10</v>
      </c>
      <c r="K23" s="41">
        <v>11</v>
      </c>
      <c r="L23" s="42"/>
      <c r="M23" s="41">
        <v>12</v>
      </c>
      <c r="N23" s="41">
        <v>13</v>
      </c>
    </row>
    <row r="24" spans="1:14" s="2" customFormat="1" ht="18" customHeight="1">
      <c r="A24" s="153" t="s">
        <v>262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</row>
    <row r="25" spans="1:14" ht="18" customHeight="1">
      <c r="A25" s="155" t="s">
        <v>263</v>
      </c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</row>
    <row r="26" spans="1:14" s="2" customFormat="1" ht="12.75">
      <c r="A26" s="43">
        <v>1</v>
      </c>
      <c r="B26" s="44" t="s">
        <v>264</v>
      </c>
      <c r="C26" s="38" t="s">
        <v>265</v>
      </c>
      <c r="D26" s="45" t="s">
        <v>266</v>
      </c>
      <c r="E26" s="46">
        <v>199.97</v>
      </c>
      <c r="F26" s="48">
        <v>9.86</v>
      </c>
      <c r="G26" s="49">
        <v>1971.7</v>
      </c>
      <c r="H26" s="48"/>
      <c r="I26" s="48"/>
      <c r="J26" s="48">
        <v>89.17</v>
      </c>
      <c r="K26" s="49">
        <v>17831.33</v>
      </c>
      <c r="L26" s="50"/>
      <c r="M26" s="48">
        <f aca="true" t="shared" si="0" ref="M26:M36">IF(ISNUMBER(K26/G26),IF(NOT(K26/G26=0),K26/G26," ")," ")</f>
        <v>9.043632398437897</v>
      </c>
      <c r="N26" s="45"/>
    </row>
    <row r="27" spans="1:14" s="2" customFormat="1" ht="12.75">
      <c r="A27" s="43">
        <v>2</v>
      </c>
      <c r="B27" s="44" t="s">
        <v>267</v>
      </c>
      <c r="C27" s="38" t="s">
        <v>268</v>
      </c>
      <c r="D27" s="45" t="s">
        <v>266</v>
      </c>
      <c r="E27" s="46">
        <v>48.76</v>
      </c>
      <c r="F27" s="48">
        <v>10.33</v>
      </c>
      <c r="G27" s="49">
        <v>503.69</v>
      </c>
      <c r="H27" s="48"/>
      <c r="I27" s="48"/>
      <c r="J27" s="48">
        <v>93.45</v>
      </c>
      <c r="K27" s="49">
        <v>4556.62</v>
      </c>
      <c r="L27" s="50"/>
      <c r="M27" s="48">
        <f t="shared" si="0"/>
        <v>9.046476999741905</v>
      </c>
      <c r="N27" s="45"/>
    </row>
    <row r="28" spans="1:14" s="2" customFormat="1" ht="12.75">
      <c r="A28" s="43">
        <v>3</v>
      </c>
      <c r="B28" s="44" t="s">
        <v>269</v>
      </c>
      <c r="C28" s="38" t="s">
        <v>270</v>
      </c>
      <c r="D28" s="45" t="s">
        <v>266</v>
      </c>
      <c r="E28" s="46">
        <v>7.08</v>
      </c>
      <c r="F28" s="48">
        <v>10.51</v>
      </c>
      <c r="G28" s="49">
        <v>74.41</v>
      </c>
      <c r="H28" s="48"/>
      <c r="I28" s="48"/>
      <c r="J28" s="48">
        <v>94.99</v>
      </c>
      <c r="K28" s="49">
        <v>672.53</v>
      </c>
      <c r="L28" s="50"/>
      <c r="M28" s="48">
        <f t="shared" si="0"/>
        <v>9.038166913049322</v>
      </c>
      <c r="N28" s="45"/>
    </row>
    <row r="29" spans="1:14" s="2" customFormat="1" ht="12.75">
      <c r="A29" s="43">
        <v>4</v>
      </c>
      <c r="B29" s="44" t="s">
        <v>271</v>
      </c>
      <c r="C29" s="38" t="s">
        <v>272</v>
      </c>
      <c r="D29" s="45" t="s">
        <v>266</v>
      </c>
      <c r="E29" s="46">
        <v>38.47</v>
      </c>
      <c r="F29" s="48">
        <v>10.78</v>
      </c>
      <c r="G29" s="49">
        <v>414.71</v>
      </c>
      <c r="H29" s="48"/>
      <c r="I29" s="48"/>
      <c r="J29" s="48">
        <v>97.52</v>
      </c>
      <c r="K29" s="49">
        <v>3751.59</v>
      </c>
      <c r="L29" s="50"/>
      <c r="M29" s="48">
        <f t="shared" si="0"/>
        <v>9.046297412649805</v>
      </c>
      <c r="N29" s="45"/>
    </row>
    <row r="30" spans="1:14" ht="12.75">
      <c r="A30" s="43">
        <v>5</v>
      </c>
      <c r="B30" s="44" t="s">
        <v>273</v>
      </c>
      <c r="C30" s="38" t="s">
        <v>274</v>
      </c>
      <c r="D30" s="45" t="s">
        <v>266</v>
      </c>
      <c r="E30" s="46">
        <v>9.42</v>
      </c>
      <c r="F30" s="48">
        <v>11.05</v>
      </c>
      <c r="G30" s="49">
        <v>104.09</v>
      </c>
      <c r="H30" s="48"/>
      <c r="I30" s="48"/>
      <c r="J30" s="48">
        <v>99.94</v>
      </c>
      <c r="K30" s="49">
        <v>941.44</v>
      </c>
      <c r="L30" s="50"/>
      <c r="M30" s="48">
        <f t="shared" si="0"/>
        <v>9.044480737823038</v>
      </c>
      <c r="N30" s="45"/>
    </row>
    <row r="31" spans="1:14" ht="12.75">
      <c r="A31" s="43">
        <v>6</v>
      </c>
      <c r="B31" s="44" t="s">
        <v>275</v>
      </c>
      <c r="C31" s="38" t="s">
        <v>276</v>
      </c>
      <c r="D31" s="45" t="s">
        <v>266</v>
      </c>
      <c r="E31" s="46">
        <v>9.33</v>
      </c>
      <c r="F31" s="48">
        <v>11.34</v>
      </c>
      <c r="G31" s="49">
        <v>105.8</v>
      </c>
      <c r="H31" s="48"/>
      <c r="I31" s="48"/>
      <c r="J31" s="48">
        <v>102.58</v>
      </c>
      <c r="K31" s="49">
        <v>957.07</v>
      </c>
      <c r="L31" s="50"/>
      <c r="M31" s="48">
        <f t="shared" si="0"/>
        <v>9.046030245746692</v>
      </c>
      <c r="N31" s="45"/>
    </row>
    <row r="32" spans="1:14" ht="12.75">
      <c r="A32" s="43">
        <v>7</v>
      </c>
      <c r="B32" s="44" t="s">
        <v>277</v>
      </c>
      <c r="C32" s="38" t="s">
        <v>278</v>
      </c>
      <c r="D32" s="45" t="s">
        <v>266</v>
      </c>
      <c r="E32" s="46">
        <v>360.03</v>
      </c>
      <c r="F32" s="48">
        <v>11.47</v>
      </c>
      <c r="G32" s="49">
        <v>4129.54</v>
      </c>
      <c r="H32" s="48"/>
      <c r="I32" s="48"/>
      <c r="J32" s="48">
        <v>103.68</v>
      </c>
      <c r="K32" s="49">
        <v>37327.9</v>
      </c>
      <c r="L32" s="50"/>
      <c r="M32" s="48">
        <f t="shared" si="0"/>
        <v>9.03923923730004</v>
      </c>
      <c r="N32" s="45"/>
    </row>
    <row r="33" spans="1:14" ht="12.75">
      <c r="A33" s="43">
        <v>8</v>
      </c>
      <c r="B33" s="44" t="s">
        <v>279</v>
      </c>
      <c r="C33" s="38" t="s">
        <v>280</v>
      </c>
      <c r="D33" s="45" t="s">
        <v>266</v>
      </c>
      <c r="E33" s="46">
        <v>11.73</v>
      </c>
      <c r="F33" s="48">
        <v>12.16</v>
      </c>
      <c r="G33" s="49">
        <v>142.64</v>
      </c>
      <c r="H33" s="48"/>
      <c r="I33" s="48"/>
      <c r="J33" s="48">
        <v>109.95</v>
      </c>
      <c r="K33" s="49">
        <v>1289.71</v>
      </c>
      <c r="L33" s="50"/>
      <c r="M33" s="48">
        <f t="shared" si="0"/>
        <v>9.04171340437465</v>
      </c>
      <c r="N33" s="45"/>
    </row>
    <row r="34" spans="1:14" ht="12.75">
      <c r="A34" s="43">
        <v>9</v>
      </c>
      <c r="B34" s="44" t="s">
        <v>281</v>
      </c>
      <c r="C34" s="38" t="s">
        <v>282</v>
      </c>
      <c r="D34" s="45" t="s">
        <v>266</v>
      </c>
      <c r="E34" s="46">
        <v>20.23</v>
      </c>
      <c r="F34" s="48">
        <v>13.09</v>
      </c>
      <c r="G34" s="49">
        <v>264.81</v>
      </c>
      <c r="H34" s="48"/>
      <c r="I34" s="48"/>
      <c r="J34" s="48">
        <v>118.3</v>
      </c>
      <c r="K34" s="49">
        <v>2393.21</v>
      </c>
      <c r="L34" s="50"/>
      <c r="M34" s="48">
        <f t="shared" si="0"/>
        <v>9.037460820965975</v>
      </c>
      <c r="N34" s="45"/>
    </row>
    <row r="35" spans="1:14" ht="12.75">
      <c r="A35" s="43">
        <v>10</v>
      </c>
      <c r="B35" s="44">
        <v>2</v>
      </c>
      <c r="C35" s="38" t="s">
        <v>283</v>
      </c>
      <c r="D35" s="45" t="s">
        <v>266</v>
      </c>
      <c r="E35" s="46">
        <v>133.49</v>
      </c>
      <c r="F35" s="48"/>
      <c r="G35" s="49"/>
      <c r="H35" s="48"/>
      <c r="I35" s="48"/>
      <c r="J35" s="48"/>
      <c r="K35" s="49"/>
      <c r="L35" s="50"/>
      <c r="M35" s="48" t="str">
        <f t="shared" si="0"/>
        <v> </v>
      </c>
      <c r="N35" s="45"/>
    </row>
    <row r="36" spans="1:14" ht="12.75">
      <c r="A36" s="51"/>
      <c r="B36" s="52" t="s">
        <v>284</v>
      </c>
      <c r="C36" s="53" t="s">
        <v>285</v>
      </c>
      <c r="D36" s="54" t="s">
        <v>286</v>
      </c>
      <c r="E36" s="55"/>
      <c r="F36" s="56"/>
      <c r="G36" s="57">
        <v>7712</v>
      </c>
      <c r="H36" s="56"/>
      <c r="I36" s="56"/>
      <c r="J36" s="56"/>
      <c r="K36" s="57">
        <v>69723</v>
      </c>
      <c r="L36" s="58"/>
      <c r="M36" s="56">
        <f t="shared" si="0"/>
        <v>9.040845435684647</v>
      </c>
      <c r="N36" s="54"/>
    </row>
    <row r="37" spans="1:14" ht="18" customHeight="1">
      <c r="A37" s="155" t="s">
        <v>287</v>
      </c>
      <c r="B37" s="156"/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</row>
    <row r="38" spans="1:14" ht="22.5">
      <c r="A38" s="43">
        <v>12</v>
      </c>
      <c r="B38" s="44">
        <v>20129</v>
      </c>
      <c r="C38" s="38" t="s">
        <v>288</v>
      </c>
      <c r="D38" s="45" t="s">
        <v>289</v>
      </c>
      <c r="E38" s="46">
        <v>0.36</v>
      </c>
      <c r="F38" s="48">
        <v>92.76</v>
      </c>
      <c r="G38" s="49">
        <v>33.39</v>
      </c>
      <c r="H38" s="48"/>
      <c r="I38" s="48"/>
      <c r="J38" s="48">
        <v>364</v>
      </c>
      <c r="K38" s="49">
        <v>131.04</v>
      </c>
      <c r="L38" s="50"/>
      <c r="M38" s="48">
        <f aca="true" t="shared" si="1" ref="M38:M70">IF(ISNUMBER(K38/G38),IF(NOT(K38/G38=0),K38/G38," ")," ")</f>
        <v>3.924528301886792</v>
      </c>
      <c r="N38" s="45" t="s">
        <v>290</v>
      </c>
    </row>
    <row r="39" spans="1:14" ht="22.5">
      <c r="A39" s="43">
        <v>13</v>
      </c>
      <c r="B39" s="44">
        <v>21141</v>
      </c>
      <c r="C39" s="38" t="s">
        <v>291</v>
      </c>
      <c r="D39" s="45" t="s">
        <v>289</v>
      </c>
      <c r="E39" s="46">
        <v>28.81</v>
      </c>
      <c r="F39" s="48">
        <v>134.07</v>
      </c>
      <c r="G39" s="49">
        <v>3862.57</v>
      </c>
      <c r="H39" s="48"/>
      <c r="I39" s="48"/>
      <c r="J39" s="48">
        <v>539</v>
      </c>
      <c r="K39" s="49">
        <v>15528.59</v>
      </c>
      <c r="L39" s="50"/>
      <c r="M39" s="48">
        <f t="shared" si="1"/>
        <v>4.020274066230515</v>
      </c>
      <c r="N39" s="45" t="s">
        <v>290</v>
      </c>
    </row>
    <row r="40" spans="1:14" ht="22.5">
      <c r="A40" s="43">
        <v>14</v>
      </c>
      <c r="B40" s="44">
        <v>21243</v>
      </c>
      <c r="C40" s="38" t="s">
        <v>292</v>
      </c>
      <c r="D40" s="45" t="s">
        <v>289</v>
      </c>
      <c r="E40" s="46">
        <v>1.08</v>
      </c>
      <c r="F40" s="48">
        <v>107.27</v>
      </c>
      <c r="G40" s="49">
        <v>115.85</v>
      </c>
      <c r="H40" s="48"/>
      <c r="I40" s="48"/>
      <c r="J40" s="48">
        <v>394</v>
      </c>
      <c r="K40" s="49">
        <v>425.52</v>
      </c>
      <c r="L40" s="50"/>
      <c r="M40" s="48">
        <f t="shared" si="1"/>
        <v>3.67302546396202</v>
      </c>
      <c r="N40" s="45" t="s">
        <v>290</v>
      </c>
    </row>
    <row r="41" spans="1:14" ht="22.5">
      <c r="A41" s="43">
        <v>15</v>
      </c>
      <c r="B41" s="44">
        <v>30101</v>
      </c>
      <c r="C41" s="38" t="s">
        <v>293</v>
      </c>
      <c r="D41" s="45" t="s">
        <v>289</v>
      </c>
      <c r="E41" s="46">
        <v>1.97</v>
      </c>
      <c r="F41" s="48">
        <v>111.55</v>
      </c>
      <c r="G41" s="49">
        <v>219.75</v>
      </c>
      <c r="H41" s="48"/>
      <c r="I41" s="48"/>
      <c r="J41" s="48">
        <v>363</v>
      </c>
      <c r="K41" s="49">
        <v>715.11</v>
      </c>
      <c r="L41" s="50"/>
      <c r="M41" s="48">
        <f t="shared" si="1"/>
        <v>3.25419795221843</v>
      </c>
      <c r="N41" s="45" t="s">
        <v>290</v>
      </c>
    </row>
    <row r="42" spans="1:14" ht="22.5">
      <c r="A42" s="43">
        <v>16</v>
      </c>
      <c r="B42" s="44">
        <v>30304</v>
      </c>
      <c r="C42" s="38" t="s">
        <v>294</v>
      </c>
      <c r="D42" s="45" t="s">
        <v>289</v>
      </c>
      <c r="E42" s="46">
        <v>3.26</v>
      </c>
      <c r="F42" s="48">
        <v>1.33</v>
      </c>
      <c r="G42" s="49">
        <v>4.34</v>
      </c>
      <c r="H42" s="48"/>
      <c r="I42" s="48"/>
      <c r="J42" s="48">
        <v>5</v>
      </c>
      <c r="K42" s="49">
        <v>16.3</v>
      </c>
      <c r="L42" s="50"/>
      <c r="M42" s="48">
        <f t="shared" si="1"/>
        <v>3.7557603686635948</v>
      </c>
      <c r="N42" s="45" t="s">
        <v>290</v>
      </c>
    </row>
    <row r="43" spans="1:14" ht="22.5">
      <c r="A43" s="43">
        <v>17</v>
      </c>
      <c r="B43" s="44">
        <v>30404</v>
      </c>
      <c r="C43" s="38" t="s">
        <v>295</v>
      </c>
      <c r="D43" s="45" t="s">
        <v>289</v>
      </c>
      <c r="E43" s="46">
        <v>5.11</v>
      </c>
      <c r="F43" s="48">
        <v>7.98</v>
      </c>
      <c r="G43" s="49">
        <v>40.79</v>
      </c>
      <c r="H43" s="48"/>
      <c r="I43" s="48"/>
      <c r="J43" s="48">
        <v>26</v>
      </c>
      <c r="K43" s="49">
        <v>132.86</v>
      </c>
      <c r="L43" s="50"/>
      <c r="M43" s="48">
        <f t="shared" si="1"/>
        <v>3.2571708752145137</v>
      </c>
      <c r="N43" s="45" t="s">
        <v>290</v>
      </c>
    </row>
    <row r="44" spans="1:14" ht="22.5">
      <c r="A44" s="43">
        <v>18</v>
      </c>
      <c r="B44" s="44">
        <v>40102</v>
      </c>
      <c r="C44" s="38" t="s">
        <v>296</v>
      </c>
      <c r="D44" s="45" t="s">
        <v>289</v>
      </c>
      <c r="E44" s="46">
        <v>15.27</v>
      </c>
      <c r="F44" s="48">
        <v>31.16</v>
      </c>
      <c r="G44" s="49">
        <v>475.81</v>
      </c>
      <c r="H44" s="48"/>
      <c r="I44" s="48"/>
      <c r="J44" s="48">
        <v>165</v>
      </c>
      <c r="K44" s="49">
        <v>2519.55</v>
      </c>
      <c r="L44" s="50"/>
      <c r="M44" s="48">
        <f t="shared" si="1"/>
        <v>5.2952859334608355</v>
      </c>
      <c r="N44" s="45" t="s">
        <v>290</v>
      </c>
    </row>
    <row r="45" spans="1:14" ht="22.5">
      <c r="A45" s="43">
        <v>19</v>
      </c>
      <c r="B45" s="44">
        <v>40504</v>
      </c>
      <c r="C45" s="38" t="s">
        <v>297</v>
      </c>
      <c r="D45" s="45" t="s">
        <v>289</v>
      </c>
      <c r="E45" s="46">
        <v>4.84</v>
      </c>
      <c r="F45" s="48">
        <v>1.29</v>
      </c>
      <c r="G45" s="49">
        <v>6.25</v>
      </c>
      <c r="H45" s="48"/>
      <c r="I45" s="48"/>
      <c r="J45" s="48">
        <v>3</v>
      </c>
      <c r="K45" s="49">
        <v>14.52</v>
      </c>
      <c r="L45" s="50"/>
      <c r="M45" s="48">
        <f t="shared" si="1"/>
        <v>2.3232</v>
      </c>
      <c r="N45" s="45" t="s">
        <v>290</v>
      </c>
    </row>
    <row r="46" spans="1:14" ht="22.5">
      <c r="A46" s="43">
        <v>20</v>
      </c>
      <c r="B46" s="44">
        <v>41000</v>
      </c>
      <c r="C46" s="38" t="s">
        <v>298</v>
      </c>
      <c r="D46" s="45" t="s">
        <v>289</v>
      </c>
      <c r="E46" s="46">
        <v>11.86</v>
      </c>
      <c r="F46" s="48">
        <v>10.97</v>
      </c>
      <c r="G46" s="49">
        <v>130.1</v>
      </c>
      <c r="H46" s="48"/>
      <c r="I46" s="48"/>
      <c r="J46" s="48">
        <v>75</v>
      </c>
      <c r="K46" s="49">
        <v>889.5</v>
      </c>
      <c r="L46" s="50"/>
      <c r="M46" s="48">
        <f t="shared" si="1"/>
        <v>6.837048424289009</v>
      </c>
      <c r="N46" s="45" t="s">
        <v>290</v>
      </c>
    </row>
    <row r="47" spans="1:14" ht="33.75">
      <c r="A47" s="43">
        <v>21</v>
      </c>
      <c r="B47" s="44">
        <v>41400</v>
      </c>
      <c r="C47" s="38" t="s">
        <v>299</v>
      </c>
      <c r="D47" s="45" t="s">
        <v>289</v>
      </c>
      <c r="E47" s="46">
        <v>0.85</v>
      </c>
      <c r="F47" s="48">
        <v>7.01</v>
      </c>
      <c r="G47" s="49">
        <v>5.95</v>
      </c>
      <c r="H47" s="48"/>
      <c r="I47" s="48"/>
      <c r="J47" s="48">
        <v>40</v>
      </c>
      <c r="K47" s="49">
        <v>34</v>
      </c>
      <c r="L47" s="50"/>
      <c r="M47" s="48">
        <f t="shared" si="1"/>
        <v>5.714285714285714</v>
      </c>
      <c r="N47" s="45" t="s">
        <v>290</v>
      </c>
    </row>
    <row r="48" spans="1:14" ht="56.25">
      <c r="A48" s="43">
        <v>22</v>
      </c>
      <c r="B48" s="44">
        <v>41401</v>
      </c>
      <c r="C48" s="38" t="s">
        <v>300</v>
      </c>
      <c r="D48" s="45" t="s">
        <v>289</v>
      </c>
      <c r="E48" s="46">
        <v>0.94</v>
      </c>
      <c r="F48" s="48">
        <v>3.24</v>
      </c>
      <c r="G48" s="49">
        <v>3.05</v>
      </c>
      <c r="H48" s="48"/>
      <c r="I48" s="48"/>
      <c r="J48" s="48">
        <v>5</v>
      </c>
      <c r="K48" s="49">
        <v>4.7</v>
      </c>
      <c r="L48" s="50"/>
      <c r="M48" s="48">
        <f t="shared" si="1"/>
        <v>1.5409836065573772</v>
      </c>
      <c r="N48" s="45" t="s">
        <v>290</v>
      </c>
    </row>
    <row r="49" spans="1:14" ht="56.25">
      <c r="A49" s="43">
        <v>23</v>
      </c>
      <c r="B49" s="44">
        <v>42901</v>
      </c>
      <c r="C49" s="38" t="s">
        <v>301</v>
      </c>
      <c r="D49" s="45" t="s">
        <v>289</v>
      </c>
      <c r="E49" s="46">
        <v>8.75</v>
      </c>
      <c r="F49" s="48">
        <v>9.04</v>
      </c>
      <c r="G49" s="49">
        <v>79.1</v>
      </c>
      <c r="H49" s="48"/>
      <c r="I49" s="48"/>
      <c r="J49" s="48">
        <v>4</v>
      </c>
      <c r="K49" s="49">
        <v>35</v>
      </c>
      <c r="L49" s="50"/>
      <c r="M49" s="48">
        <f t="shared" si="1"/>
        <v>0.4424778761061947</v>
      </c>
      <c r="N49" s="45" t="s">
        <v>290</v>
      </c>
    </row>
    <row r="50" spans="1:14" ht="45">
      <c r="A50" s="43">
        <v>24</v>
      </c>
      <c r="B50" s="44">
        <v>50102</v>
      </c>
      <c r="C50" s="38" t="s">
        <v>302</v>
      </c>
      <c r="D50" s="45" t="s">
        <v>289</v>
      </c>
      <c r="E50" s="46">
        <v>9.33</v>
      </c>
      <c r="F50" s="48">
        <v>63.37</v>
      </c>
      <c r="G50" s="49">
        <v>591.24</v>
      </c>
      <c r="H50" s="48"/>
      <c r="I50" s="48"/>
      <c r="J50" s="48">
        <v>285</v>
      </c>
      <c r="K50" s="49">
        <v>2659.05</v>
      </c>
      <c r="L50" s="50"/>
      <c r="M50" s="48">
        <f t="shared" si="1"/>
        <v>4.4974122183884715</v>
      </c>
      <c r="N50" s="45" t="s">
        <v>290</v>
      </c>
    </row>
    <row r="51" spans="1:14" ht="33.75">
      <c r="A51" s="43">
        <v>25</v>
      </c>
      <c r="B51" s="44">
        <v>60247</v>
      </c>
      <c r="C51" s="38" t="s">
        <v>303</v>
      </c>
      <c r="D51" s="45" t="s">
        <v>289</v>
      </c>
      <c r="E51" s="46">
        <v>53.36</v>
      </c>
      <c r="F51" s="48">
        <v>123.11</v>
      </c>
      <c r="G51" s="49">
        <v>6569.15</v>
      </c>
      <c r="H51" s="48"/>
      <c r="I51" s="48"/>
      <c r="J51" s="48">
        <v>559</v>
      </c>
      <c r="K51" s="49">
        <v>29828.24</v>
      </c>
      <c r="L51" s="50"/>
      <c r="M51" s="48">
        <f t="shared" si="1"/>
        <v>4.540654422566086</v>
      </c>
      <c r="N51" s="45" t="s">
        <v>290</v>
      </c>
    </row>
    <row r="52" spans="1:14" ht="33.75">
      <c r="A52" s="43">
        <v>26</v>
      </c>
      <c r="B52" s="44">
        <v>70117</v>
      </c>
      <c r="C52" s="38" t="s">
        <v>304</v>
      </c>
      <c r="D52" s="45" t="s">
        <v>289</v>
      </c>
      <c r="E52" s="46">
        <v>0.22</v>
      </c>
      <c r="F52" s="48">
        <v>121.91</v>
      </c>
      <c r="G52" s="49">
        <v>26.82</v>
      </c>
      <c r="H52" s="48"/>
      <c r="I52" s="48"/>
      <c r="J52" s="48">
        <v>584</v>
      </c>
      <c r="K52" s="49">
        <v>128.48</v>
      </c>
      <c r="L52" s="50"/>
      <c r="M52" s="48">
        <f t="shared" si="1"/>
        <v>4.790454884414616</v>
      </c>
      <c r="N52" s="45" t="s">
        <v>290</v>
      </c>
    </row>
    <row r="53" spans="1:14" ht="22.5">
      <c r="A53" s="43">
        <v>27</v>
      </c>
      <c r="B53" s="44">
        <v>70149</v>
      </c>
      <c r="C53" s="38" t="s">
        <v>305</v>
      </c>
      <c r="D53" s="45" t="s">
        <v>289</v>
      </c>
      <c r="E53" s="46">
        <v>1.91</v>
      </c>
      <c r="F53" s="48">
        <v>87.96</v>
      </c>
      <c r="G53" s="49">
        <v>168</v>
      </c>
      <c r="H53" s="48"/>
      <c r="I53" s="48"/>
      <c r="J53" s="48">
        <v>451</v>
      </c>
      <c r="K53" s="49">
        <v>861.41</v>
      </c>
      <c r="L53" s="50"/>
      <c r="M53" s="48">
        <f t="shared" si="1"/>
        <v>5.127440476190476</v>
      </c>
      <c r="N53" s="45" t="s">
        <v>290</v>
      </c>
    </row>
    <row r="54" spans="1:14" ht="22.5">
      <c r="A54" s="43">
        <v>28</v>
      </c>
      <c r="B54" s="44">
        <v>70150</v>
      </c>
      <c r="C54" s="38" t="s">
        <v>306</v>
      </c>
      <c r="D54" s="45" t="s">
        <v>289</v>
      </c>
      <c r="E54" s="46">
        <v>13.05</v>
      </c>
      <c r="F54" s="48">
        <v>120</v>
      </c>
      <c r="G54" s="49">
        <v>1566</v>
      </c>
      <c r="H54" s="48"/>
      <c r="I54" s="48"/>
      <c r="J54" s="48">
        <v>584</v>
      </c>
      <c r="K54" s="49">
        <v>7621.2</v>
      </c>
      <c r="L54" s="50"/>
      <c r="M54" s="48">
        <f t="shared" si="1"/>
        <v>4.866666666666666</v>
      </c>
      <c r="N54" s="45" t="s">
        <v>290</v>
      </c>
    </row>
    <row r="55" spans="1:14" ht="22.5">
      <c r="A55" s="43">
        <v>29</v>
      </c>
      <c r="B55" s="44">
        <v>111301</v>
      </c>
      <c r="C55" s="38" t="s">
        <v>307</v>
      </c>
      <c r="D55" s="45" t="s">
        <v>289</v>
      </c>
      <c r="E55" s="46">
        <v>0.42</v>
      </c>
      <c r="F55" s="48">
        <v>0.53</v>
      </c>
      <c r="G55" s="49">
        <v>0.22</v>
      </c>
      <c r="H55" s="48"/>
      <c r="I55" s="48"/>
      <c r="J55" s="48">
        <v>3</v>
      </c>
      <c r="K55" s="49">
        <v>1.26</v>
      </c>
      <c r="L55" s="50"/>
      <c r="M55" s="48">
        <f t="shared" si="1"/>
        <v>5.7272727272727275</v>
      </c>
      <c r="N55" s="45" t="s">
        <v>290</v>
      </c>
    </row>
    <row r="56" spans="1:14" ht="22.5">
      <c r="A56" s="43">
        <v>30</v>
      </c>
      <c r="B56" s="44">
        <v>121012</v>
      </c>
      <c r="C56" s="38" t="s">
        <v>308</v>
      </c>
      <c r="D56" s="45" t="s">
        <v>289</v>
      </c>
      <c r="E56" s="46">
        <v>0.3</v>
      </c>
      <c r="F56" s="48">
        <v>39.48</v>
      </c>
      <c r="G56" s="49">
        <v>11.84</v>
      </c>
      <c r="H56" s="48"/>
      <c r="I56" s="48"/>
      <c r="J56" s="48">
        <v>93</v>
      </c>
      <c r="K56" s="49">
        <v>27.9</v>
      </c>
      <c r="L56" s="50"/>
      <c r="M56" s="48">
        <f t="shared" si="1"/>
        <v>2.356418918918919</v>
      </c>
      <c r="N56" s="45" t="s">
        <v>290</v>
      </c>
    </row>
    <row r="57" spans="1:14" ht="22.5">
      <c r="A57" s="43">
        <v>31</v>
      </c>
      <c r="B57" s="44">
        <v>121601</v>
      </c>
      <c r="C57" s="38" t="s">
        <v>309</v>
      </c>
      <c r="D57" s="45" t="s">
        <v>289</v>
      </c>
      <c r="E57" s="46">
        <v>0.32</v>
      </c>
      <c r="F57" s="48">
        <v>121.07</v>
      </c>
      <c r="G57" s="49">
        <v>38.74</v>
      </c>
      <c r="H57" s="48"/>
      <c r="I57" s="48"/>
      <c r="J57" s="48">
        <v>435</v>
      </c>
      <c r="K57" s="49">
        <v>139.2</v>
      </c>
      <c r="L57" s="50"/>
      <c r="M57" s="48">
        <f t="shared" si="1"/>
        <v>3.5931853381517804</v>
      </c>
      <c r="N57" s="45" t="s">
        <v>290</v>
      </c>
    </row>
    <row r="58" spans="1:14" ht="33.75">
      <c r="A58" s="43">
        <v>32</v>
      </c>
      <c r="B58" s="44">
        <v>150202</v>
      </c>
      <c r="C58" s="38" t="s">
        <v>310</v>
      </c>
      <c r="D58" s="45" t="s">
        <v>289</v>
      </c>
      <c r="E58" s="46">
        <v>6.18</v>
      </c>
      <c r="F58" s="48">
        <v>112.26</v>
      </c>
      <c r="G58" s="49">
        <v>693.77</v>
      </c>
      <c r="H58" s="48"/>
      <c r="I58" s="48"/>
      <c r="J58" s="48">
        <v>496</v>
      </c>
      <c r="K58" s="49">
        <v>3065.28</v>
      </c>
      <c r="L58" s="50"/>
      <c r="M58" s="48">
        <f t="shared" si="1"/>
        <v>4.4182942473730495</v>
      </c>
      <c r="N58" s="45" t="s">
        <v>290</v>
      </c>
    </row>
    <row r="59" spans="1:14" ht="22.5">
      <c r="A59" s="43">
        <v>33</v>
      </c>
      <c r="B59" s="44">
        <v>150704</v>
      </c>
      <c r="C59" s="38" t="s">
        <v>311</v>
      </c>
      <c r="D59" s="45" t="s">
        <v>289</v>
      </c>
      <c r="E59" s="46">
        <v>1.51</v>
      </c>
      <c r="F59" s="48">
        <v>456.19</v>
      </c>
      <c r="G59" s="49">
        <v>688.85</v>
      </c>
      <c r="H59" s="48"/>
      <c r="I59" s="48"/>
      <c r="J59" s="48">
        <v>1420.38</v>
      </c>
      <c r="K59" s="49">
        <v>2144.77</v>
      </c>
      <c r="L59" s="50"/>
      <c r="M59" s="48">
        <f t="shared" si="1"/>
        <v>3.113551571459679</v>
      </c>
      <c r="N59" s="45" t="s">
        <v>312</v>
      </c>
    </row>
    <row r="60" spans="1:14" ht="33.75">
      <c r="A60" s="43">
        <v>34</v>
      </c>
      <c r="B60" s="44">
        <v>151700</v>
      </c>
      <c r="C60" s="38" t="s">
        <v>313</v>
      </c>
      <c r="D60" s="45" t="s">
        <v>289</v>
      </c>
      <c r="E60" s="46">
        <v>0.13</v>
      </c>
      <c r="F60" s="48">
        <v>36.97</v>
      </c>
      <c r="G60" s="49">
        <v>4.81</v>
      </c>
      <c r="H60" s="48"/>
      <c r="I60" s="48"/>
      <c r="J60" s="48">
        <v>148.84</v>
      </c>
      <c r="K60" s="49">
        <v>19.35</v>
      </c>
      <c r="L60" s="50"/>
      <c r="M60" s="48">
        <f t="shared" si="1"/>
        <v>4.022869022869023</v>
      </c>
      <c r="N60" s="45" t="s">
        <v>314</v>
      </c>
    </row>
    <row r="61" spans="1:14" ht="22.5">
      <c r="A61" s="43">
        <v>35</v>
      </c>
      <c r="B61" s="44">
        <v>330301</v>
      </c>
      <c r="C61" s="38" t="s">
        <v>315</v>
      </c>
      <c r="D61" s="45" t="s">
        <v>289</v>
      </c>
      <c r="E61" s="46">
        <v>1.68</v>
      </c>
      <c r="F61" s="48">
        <v>1.86</v>
      </c>
      <c r="G61" s="49">
        <v>3.12</v>
      </c>
      <c r="H61" s="48"/>
      <c r="I61" s="48"/>
      <c r="J61" s="48">
        <v>8</v>
      </c>
      <c r="K61" s="49">
        <v>13.44</v>
      </c>
      <c r="L61" s="50"/>
      <c r="M61" s="48">
        <f t="shared" si="1"/>
        <v>4.3076923076923075</v>
      </c>
      <c r="N61" s="45" t="s">
        <v>290</v>
      </c>
    </row>
    <row r="62" spans="1:14" ht="22.5">
      <c r="A62" s="43">
        <v>36</v>
      </c>
      <c r="B62" s="44">
        <v>331100</v>
      </c>
      <c r="C62" s="38" t="s">
        <v>316</v>
      </c>
      <c r="D62" s="45" t="s">
        <v>289</v>
      </c>
      <c r="E62" s="46">
        <v>37.39</v>
      </c>
      <c r="F62" s="48">
        <v>0.75</v>
      </c>
      <c r="G62" s="49">
        <v>28.04</v>
      </c>
      <c r="H62" s="48"/>
      <c r="I62" s="48"/>
      <c r="J62" s="48">
        <v>3</v>
      </c>
      <c r="K62" s="49">
        <v>112.17</v>
      </c>
      <c r="L62" s="50"/>
      <c r="M62" s="48">
        <f t="shared" si="1"/>
        <v>4.000356633380885</v>
      </c>
      <c r="N62" s="45" t="s">
        <v>317</v>
      </c>
    </row>
    <row r="63" spans="1:14" ht="22.5">
      <c r="A63" s="43">
        <v>37</v>
      </c>
      <c r="B63" s="44">
        <v>331103</v>
      </c>
      <c r="C63" s="38" t="s">
        <v>318</v>
      </c>
      <c r="D63" s="45" t="s">
        <v>289</v>
      </c>
      <c r="E63" s="46">
        <v>0.4</v>
      </c>
      <c r="F63" s="48">
        <v>4.46</v>
      </c>
      <c r="G63" s="49">
        <v>1.78</v>
      </c>
      <c r="H63" s="48"/>
      <c r="I63" s="48"/>
      <c r="J63" s="48">
        <v>13</v>
      </c>
      <c r="K63" s="49">
        <v>5.2</v>
      </c>
      <c r="L63" s="50"/>
      <c r="M63" s="48">
        <f t="shared" si="1"/>
        <v>2.9213483146067416</v>
      </c>
      <c r="N63" s="45" t="s">
        <v>290</v>
      </c>
    </row>
    <row r="64" spans="1:14" ht="12.75">
      <c r="A64" s="43">
        <v>38</v>
      </c>
      <c r="B64" s="44">
        <v>392207</v>
      </c>
      <c r="C64" s="38" t="s">
        <v>319</v>
      </c>
      <c r="D64" s="45" t="s">
        <v>289</v>
      </c>
      <c r="E64" s="46">
        <v>18.23</v>
      </c>
      <c r="F64" s="48">
        <v>101.47</v>
      </c>
      <c r="G64" s="49">
        <v>1849.8</v>
      </c>
      <c r="H64" s="48"/>
      <c r="I64" s="48"/>
      <c r="J64" s="48">
        <v>416.62</v>
      </c>
      <c r="K64" s="49">
        <v>7594.98</v>
      </c>
      <c r="L64" s="50"/>
      <c r="M64" s="48">
        <f t="shared" si="1"/>
        <v>4.105838469023678</v>
      </c>
      <c r="N64" s="45"/>
    </row>
    <row r="65" spans="1:14" ht="22.5">
      <c r="A65" s="43">
        <v>39</v>
      </c>
      <c r="B65" s="44">
        <v>400001</v>
      </c>
      <c r="C65" s="38" t="s">
        <v>320</v>
      </c>
      <c r="D65" s="45" t="s">
        <v>289</v>
      </c>
      <c r="E65" s="46">
        <v>11.47</v>
      </c>
      <c r="F65" s="48">
        <v>103.2</v>
      </c>
      <c r="G65" s="49">
        <v>1183.7</v>
      </c>
      <c r="H65" s="48"/>
      <c r="I65" s="48"/>
      <c r="J65" s="48">
        <v>415</v>
      </c>
      <c r="K65" s="49">
        <v>4760.05</v>
      </c>
      <c r="L65" s="50"/>
      <c r="M65" s="48">
        <f t="shared" si="1"/>
        <v>4.021331418433725</v>
      </c>
      <c r="N65" s="45" t="s">
        <v>290</v>
      </c>
    </row>
    <row r="66" spans="1:14" ht="22.5">
      <c r="A66" s="43">
        <v>40</v>
      </c>
      <c r="B66" s="44">
        <v>400051</v>
      </c>
      <c r="C66" s="38" t="s">
        <v>321</v>
      </c>
      <c r="D66" s="45" t="s">
        <v>289</v>
      </c>
      <c r="E66" s="46">
        <v>0.03</v>
      </c>
      <c r="F66" s="48">
        <v>105.37</v>
      </c>
      <c r="G66" s="49">
        <v>3.16</v>
      </c>
      <c r="H66" s="48"/>
      <c r="I66" s="48"/>
      <c r="J66" s="48">
        <v>453</v>
      </c>
      <c r="K66" s="49">
        <v>13.59</v>
      </c>
      <c r="L66" s="50"/>
      <c r="M66" s="48">
        <f t="shared" si="1"/>
        <v>4.3006329113924044</v>
      </c>
      <c r="N66" s="45" t="s">
        <v>290</v>
      </c>
    </row>
    <row r="67" spans="1:14" ht="22.5">
      <c r="A67" s="43">
        <v>41</v>
      </c>
      <c r="B67" s="44">
        <v>400102</v>
      </c>
      <c r="C67" s="38" t="s">
        <v>322</v>
      </c>
      <c r="D67" s="45" t="s">
        <v>289</v>
      </c>
      <c r="E67" s="46">
        <v>0.44</v>
      </c>
      <c r="F67" s="48">
        <v>130.8</v>
      </c>
      <c r="G67" s="49">
        <v>57.55</v>
      </c>
      <c r="H67" s="48"/>
      <c r="I67" s="48"/>
      <c r="J67" s="48">
        <v>636.78</v>
      </c>
      <c r="K67" s="49">
        <v>280.18</v>
      </c>
      <c r="L67" s="50"/>
      <c r="M67" s="48">
        <f t="shared" si="1"/>
        <v>4.868462206776716</v>
      </c>
      <c r="N67" s="45" t="s">
        <v>312</v>
      </c>
    </row>
    <row r="68" spans="1:14" ht="22.5">
      <c r="A68" s="43">
        <v>42</v>
      </c>
      <c r="B68" s="44">
        <v>400112</v>
      </c>
      <c r="C68" s="38" t="s">
        <v>323</v>
      </c>
      <c r="D68" s="45" t="s">
        <v>289</v>
      </c>
      <c r="E68" s="46">
        <v>0.44</v>
      </c>
      <c r="F68" s="48">
        <v>20.56</v>
      </c>
      <c r="G68" s="49">
        <v>9.05</v>
      </c>
      <c r="H68" s="48"/>
      <c r="I68" s="48"/>
      <c r="J68" s="48">
        <v>70.45</v>
      </c>
      <c r="K68" s="49">
        <v>31</v>
      </c>
      <c r="L68" s="50"/>
      <c r="M68" s="48">
        <f t="shared" si="1"/>
        <v>3.4254143646408837</v>
      </c>
      <c r="N68" s="45" t="s">
        <v>312</v>
      </c>
    </row>
    <row r="69" spans="1:14" ht="33.75">
      <c r="A69" s="43">
        <v>43</v>
      </c>
      <c r="B69" s="44" t="s">
        <v>324</v>
      </c>
      <c r="C69" s="38" t="s">
        <v>325</v>
      </c>
      <c r="D69" s="45" t="s">
        <v>326</v>
      </c>
      <c r="E69" s="46">
        <v>821.1</v>
      </c>
      <c r="F69" s="48">
        <v>10.3</v>
      </c>
      <c r="G69" s="49">
        <v>8457.33</v>
      </c>
      <c r="H69" s="48"/>
      <c r="I69" s="48"/>
      <c r="J69" s="48">
        <v>36.15</v>
      </c>
      <c r="K69" s="49">
        <v>29682.77</v>
      </c>
      <c r="L69" s="50"/>
      <c r="M69" s="48">
        <f t="shared" si="1"/>
        <v>3.5097093290672117</v>
      </c>
      <c r="N69" s="45"/>
    </row>
    <row r="70" spans="1:14" ht="12.75">
      <c r="A70" s="51"/>
      <c r="B70" s="52" t="s">
        <v>284</v>
      </c>
      <c r="C70" s="53" t="s">
        <v>327</v>
      </c>
      <c r="D70" s="54" t="s">
        <v>286</v>
      </c>
      <c r="E70" s="55"/>
      <c r="F70" s="56"/>
      <c r="G70" s="57">
        <v>26928</v>
      </c>
      <c r="H70" s="56"/>
      <c r="I70" s="56"/>
      <c r="J70" s="56"/>
      <c r="K70" s="57">
        <v>109439</v>
      </c>
      <c r="L70" s="58"/>
      <c r="M70" s="56">
        <f t="shared" si="1"/>
        <v>4.064133986928105</v>
      </c>
      <c r="N70" s="54"/>
    </row>
    <row r="71" spans="1:14" ht="18" customHeight="1">
      <c r="A71" s="155" t="s">
        <v>328</v>
      </c>
      <c r="B71" s="156"/>
      <c r="C71" s="156"/>
      <c r="D71" s="156"/>
      <c r="E71" s="156"/>
      <c r="F71" s="156"/>
      <c r="G71" s="156"/>
      <c r="H71" s="156"/>
      <c r="I71" s="156"/>
      <c r="J71" s="156"/>
      <c r="K71" s="156"/>
      <c r="L71" s="156"/>
      <c r="M71" s="156"/>
      <c r="N71" s="156"/>
    </row>
    <row r="72" spans="1:14" ht="45">
      <c r="A72" s="43">
        <v>45</v>
      </c>
      <c r="B72" s="44" t="s">
        <v>329</v>
      </c>
      <c r="C72" s="38" t="s">
        <v>330</v>
      </c>
      <c r="D72" s="45" t="s">
        <v>326</v>
      </c>
      <c r="E72" s="46">
        <v>0.0001315</v>
      </c>
      <c r="F72" s="48">
        <v>33750</v>
      </c>
      <c r="G72" s="49">
        <v>4.44</v>
      </c>
      <c r="H72" s="48"/>
      <c r="I72" s="48"/>
      <c r="J72" s="48">
        <v>99405.42</v>
      </c>
      <c r="K72" s="49">
        <v>13.06</v>
      </c>
      <c r="L72" s="50"/>
      <c r="M72" s="48">
        <f aca="true" t="shared" si="2" ref="M72:M103">IF(ISNUMBER(K72/G72),IF(NOT(K72/G72=0),K72/G72," ")," ")</f>
        <v>2.9414414414414414</v>
      </c>
      <c r="N72" s="45" t="s">
        <v>331</v>
      </c>
    </row>
    <row r="73" spans="1:14" ht="45">
      <c r="A73" s="43">
        <v>46</v>
      </c>
      <c r="B73" s="44" t="s">
        <v>329</v>
      </c>
      <c r="C73" s="38" t="s">
        <v>332</v>
      </c>
      <c r="D73" s="45" t="s">
        <v>326</v>
      </c>
      <c r="E73" s="46">
        <v>8.57E-06</v>
      </c>
      <c r="F73" s="48">
        <v>33750</v>
      </c>
      <c r="G73" s="49">
        <v>0.29</v>
      </c>
      <c r="H73" s="48"/>
      <c r="I73" s="48"/>
      <c r="J73" s="48">
        <v>99405.42</v>
      </c>
      <c r="K73" s="49">
        <v>0.85</v>
      </c>
      <c r="L73" s="50"/>
      <c r="M73" s="48">
        <f t="shared" si="2"/>
        <v>2.931034482758621</v>
      </c>
      <c r="N73" s="45" t="s">
        <v>331</v>
      </c>
    </row>
    <row r="74" spans="1:14" ht="45">
      <c r="A74" s="43">
        <v>47</v>
      </c>
      <c r="B74" s="44" t="s">
        <v>329</v>
      </c>
      <c r="C74" s="38" t="s">
        <v>332</v>
      </c>
      <c r="D74" s="45" t="s">
        <v>326</v>
      </c>
      <c r="E74" s="46">
        <v>0.0001229</v>
      </c>
      <c r="F74" s="48">
        <v>33750</v>
      </c>
      <c r="G74" s="49">
        <v>4.15</v>
      </c>
      <c r="H74" s="48"/>
      <c r="I74" s="48"/>
      <c r="J74" s="48">
        <v>99405.42</v>
      </c>
      <c r="K74" s="49">
        <v>12.21</v>
      </c>
      <c r="L74" s="50"/>
      <c r="M74" s="48">
        <f t="shared" si="2"/>
        <v>2.942168674698795</v>
      </c>
      <c r="N74" s="45" t="s">
        <v>331</v>
      </c>
    </row>
    <row r="75" spans="1:14" ht="12.75">
      <c r="A75" s="43">
        <v>48</v>
      </c>
      <c r="B75" s="44" t="s">
        <v>333</v>
      </c>
      <c r="C75" s="38" t="s">
        <v>334</v>
      </c>
      <c r="D75" s="45" t="s">
        <v>335</v>
      </c>
      <c r="E75" s="46">
        <v>2.3955</v>
      </c>
      <c r="F75" s="48">
        <v>6.2</v>
      </c>
      <c r="G75" s="49">
        <v>14.85</v>
      </c>
      <c r="H75" s="48"/>
      <c r="I75" s="48"/>
      <c r="J75" s="48">
        <v>39.66</v>
      </c>
      <c r="K75" s="49">
        <v>95.01</v>
      </c>
      <c r="L75" s="50"/>
      <c r="M75" s="48">
        <f t="shared" si="2"/>
        <v>6.397979797979798</v>
      </c>
      <c r="N75" s="45" t="s">
        <v>336</v>
      </c>
    </row>
    <row r="76" spans="1:14" ht="56.25">
      <c r="A76" s="43">
        <v>49</v>
      </c>
      <c r="B76" s="44" t="s">
        <v>337</v>
      </c>
      <c r="C76" s="38" t="s">
        <v>338</v>
      </c>
      <c r="D76" s="45" t="s">
        <v>326</v>
      </c>
      <c r="E76" s="46">
        <v>0.0454</v>
      </c>
      <c r="F76" s="48">
        <v>10190</v>
      </c>
      <c r="G76" s="49">
        <v>462.63</v>
      </c>
      <c r="H76" s="48"/>
      <c r="I76" s="48"/>
      <c r="J76" s="48">
        <v>51184.13</v>
      </c>
      <c r="K76" s="49">
        <v>2323.76</v>
      </c>
      <c r="L76" s="50"/>
      <c r="M76" s="48">
        <f t="shared" si="2"/>
        <v>5.02293409420055</v>
      </c>
      <c r="N76" s="45" t="s">
        <v>339</v>
      </c>
    </row>
    <row r="77" spans="1:14" ht="56.25">
      <c r="A77" s="43">
        <v>50</v>
      </c>
      <c r="B77" s="44" t="s">
        <v>340</v>
      </c>
      <c r="C77" s="38" t="s">
        <v>341</v>
      </c>
      <c r="D77" s="45" t="s">
        <v>326</v>
      </c>
      <c r="E77" s="46">
        <v>3.95E-05</v>
      </c>
      <c r="F77" s="48">
        <v>4650</v>
      </c>
      <c r="G77" s="49">
        <v>0.18</v>
      </c>
      <c r="H77" s="48"/>
      <c r="I77" s="48"/>
      <c r="J77" s="48">
        <v>23664.69</v>
      </c>
      <c r="K77" s="49">
        <v>0.93</v>
      </c>
      <c r="L77" s="50"/>
      <c r="M77" s="48">
        <f t="shared" si="2"/>
        <v>5.166666666666667</v>
      </c>
      <c r="N77" s="45" t="s">
        <v>342</v>
      </c>
    </row>
    <row r="78" spans="1:14" ht="56.25">
      <c r="A78" s="43">
        <v>51</v>
      </c>
      <c r="B78" s="44" t="s">
        <v>340</v>
      </c>
      <c r="C78" s="38" t="s">
        <v>343</v>
      </c>
      <c r="D78" s="45" t="s">
        <v>326</v>
      </c>
      <c r="E78" s="46">
        <v>2.571E-06</v>
      </c>
      <c r="F78" s="48">
        <v>4650</v>
      </c>
      <c r="G78" s="49">
        <v>0.01</v>
      </c>
      <c r="H78" s="48"/>
      <c r="I78" s="48"/>
      <c r="J78" s="48">
        <v>23664.69</v>
      </c>
      <c r="K78" s="49">
        <v>0.06</v>
      </c>
      <c r="L78" s="50"/>
      <c r="M78" s="48">
        <f t="shared" si="2"/>
        <v>6</v>
      </c>
      <c r="N78" s="45" t="s">
        <v>342</v>
      </c>
    </row>
    <row r="79" spans="1:14" ht="56.25">
      <c r="A79" s="43">
        <v>52</v>
      </c>
      <c r="B79" s="44" t="s">
        <v>340</v>
      </c>
      <c r="C79" s="38" t="s">
        <v>343</v>
      </c>
      <c r="D79" s="45" t="s">
        <v>326</v>
      </c>
      <c r="E79" s="46">
        <v>3.69E-05</v>
      </c>
      <c r="F79" s="48">
        <v>4650</v>
      </c>
      <c r="G79" s="49">
        <v>0.17</v>
      </c>
      <c r="H79" s="48"/>
      <c r="I79" s="48"/>
      <c r="J79" s="48">
        <v>23664.69</v>
      </c>
      <c r="K79" s="49">
        <v>0.87</v>
      </c>
      <c r="L79" s="50"/>
      <c r="M79" s="48">
        <f t="shared" si="2"/>
        <v>5.117647058823529</v>
      </c>
      <c r="N79" s="45" t="s">
        <v>342</v>
      </c>
    </row>
    <row r="80" spans="1:14" ht="56.25">
      <c r="A80" s="43">
        <v>53</v>
      </c>
      <c r="B80" s="44" t="s">
        <v>344</v>
      </c>
      <c r="C80" s="38" t="s">
        <v>345</v>
      </c>
      <c r="D80" s="45" t="s">
        <v>326</v>
      </c>
      <c r="E80" s="46">
        <v>0.00238</v>
      </c>
      <c r="F80" s="48">
        <v>10580</v>
      </c>
      <c r="G80" s="49">
        <v>25.18</v>
      </c>
      <c r="H80" s="48"/>
      <c r="I80" s="48"/>
      <c r="J80" s="48">
        <v>39447.15</v>
      </c>
      <c r="K80" s="49">
        <v>93.88</v>
      </c>
      <c r="L80" s="50"/>
      <c r="M80" s="48">
        <f t="shared" si="2"/>
        <v>3.72835583796664</v>
      </c>
      <c r="N80" s="45" t="s">
        <v>346</v>
      </c>
    </row>
    <row r="81" spans="1:14" ht="22.5">
      <c r="A81" s="43">
        <v>54</v>
      </c>
      <c r="B81" s="44" t="s">
        <v>347</v>
      </c>
      <c r="C81" s="38" t="s">
        <v>348</v>
      </c>
      <c r="D81" s="45" t="s">
        <v>349</v>
      </c>
      <c r="E81" s="46">
        <v>22.78</v>
      </c>
      <c r="F81" s="48">
        <v>23.2</v>
      </c>
      <c r="G81" s="49">
        <v>528.5</v>
      </c>
      <c r="H81" s="48"/>
      <c r="I81" s="48"/>
      <c r="J81" s="48">
        <v>59.05</v>
      </c>
      <c r="K81" s="49">
        <v>1345.16</v>
      </c>
      <c r="L81" s="50"/>
      <c r="M81" s="48">
        <f t="shared" si="2"/>
        <v>2.545241248817408</v>
      </c>
      <c r="N81" s="45" t="s">
        <v>350</v>
      </c>
    </row>
    <row r="82" spans="1:14" ht="12.75">
      <c r="A82" s="43">
        <v>55</v>
      </c>
      <c r="B82" s="44" t="s">
        <v>351</v>
      </c>
      <c r="C82" s="38" t="s">
        <v>352</v>
      </c>
      <c r="D82" s="45" t="s">
        <v>326</v>
      </c>
      <c r="E82" s="46">
        <v>0.003349</v>
      </c>
      <c r="F82" s="48">
        <v>10350</v>
      </c>
      <c r="G82" s="49">
        <v>34.66</v>
      </c>
      <c r="H82" s="48"/>
      <c r="I82" s="48"/>
      <c r="J82" s="48">
        <v>35304.77</v>
      </c>
      <c r="K82" s="49">
        <v>118.24</v>
      </c>
      <c r="L82" s="50"/>
      <c r="M82" s="48">
        <f t="shared" si="2"/>
        <v>3.4114252740911715</v>
      </c>
      <c r="N82" s="45" t="s">
        <v>353</v>
      </c>
    </row>
    <row r="83" spans="1:14" ht="22.5">
      <c r="A83" s="43">
        <v>56</v>
      </c>
      <c r="B83" s="44" t="s">
        <v>354</v>
      </c>
      <c r="C83" s="38" t="s">
        <v>355</v>
      </c>
      <c r="D83" s="45" t="s">
        <v>326</v>
      </c>
      <c r="E83" s="46">
        <v>0.002549</v>
      </c>
      <c r="F83" s="48">
        <v>4977.24</v>
      </c>
      <c r="G83" s="49">
        <v>12.69</v>
      </c>
      <c r="H83" s="48"/>
      <c r="I83" s="48"/>
      <c r="J83" s="48">
        <v>28058.19</v>
      </c>
      <c r="K83" s="49">
        <v>71.52</v>
      </c>
      <c r="L83" s="50"/>
      <c r="M83" s="48">
        <f t="shared" si="2"/>
        <v>5.635933806146572</v>
      </c>
      <c r="N83" s="45" t="s">
        <v>356</v>
      </c>
    </row>
    <row r="84" spans="1:14" ht="22.5">
      <c r="A84" s="43">
        <v>57</v>
      </c>
      <c r="B84" s="44" t="s">
        <v>354</v>
      </c>
      <c r="C84" s="38" t="s">
        <v>357</v>
      </c>
      <c r="D84" s="45" t="s">
        <v>326</v>
      </c>
      <c r="E84" s="46">
        <v>0.0001663</v>
      </c>
      <c r="F84" s="48">
        <v>4977.24</v>
      </c>
      <c r="G84" s="49">
        <v>0.83</v>
      </c>
      <c r="H84" s="48"/>
      <c r="I84" s="48"/>
      <c r="J84" s="48">
        <v>28058.19</v>
      </c>
      <c r="K84" s="49">
        <v>4.67</v>
      </c>
      <c r="L84" s="50"/>
      <c r="M84" s="48">
        <f t="shared" si="2"/>
        <v>5.626506024096385</v>
      </c>
      <c r="N84" s="45" t="s">
        <v>356</v>
      </c>
    </row>
    <row r="85" spans="1:14" ht="22.5">
      <c r="A85" s="43">
        <v>58</v>
      </c>
      <c r="B85" s="44" t="s">
        <v>354</v>
      </c>
      <c r="C85" s="38" t="s">
        <v>357</v>
      </c>
      <c r="D85" s="45" t="s">
        <v>326</v>
      </c>
      <c r="E85" s="46">
        <v>0.0023827</v>
      </c>
      <c r="F85" s="48">
        <v>4977.24</v>
      </c>
      <c r="G85" s="49">
        <v>11.86</v>
      </c>
      <c r="H85" s="48"/>
      <c r="I85" s="48"/>
      <c r="J85" s="48">
        <v>28058.19</v>
      </c>
      <c r="K85" s="49">
        <v>66.85</v>
      </c>
      <c r="L85" s="50"/>
      <c r="M85" s="48">
        <f t="shared" si="2"/>
        <v>5.636593591905565</v>
      </c>
      <c r="N85" s="45" t="s">
        <v>356</v>
      </c>
    </row>
    <row r="86" spans="1:14" ht="56.25">
      <c r="A86" s="43">
        <v>59</v>
      </c>
      <c r="B86" s="44" t="s">
        <v>358</v>
      </c>
      <c r="C86" s="38" t="s">
        <v>359</v>
      </c>
      <c r="D86" s="45" t="s">
        <v>326</v>
      </c>
      <c r="E86" s="46">
        <v>0.01035</v>
      </c>
      <c r="F86" s="48">
        <v>552</v>
      </c>
      <c r="G86" s="49">
        <v>5.71</v>
      </c>
      <c r="H86" s="48"/>
      <c r="I86" s="48"/>
      <c r="J86" s="48">
        <v>2370.9</v>
      </c>
      <c r="K86" s="49">
        <v>24.54</v>
      </c>
      <c r="L86" s="50"/>
      <c r="M86" s="48">
        <f t="shared" si="2"/>
        <v>4.297723292469352</v>
      </c>
      <c r="N86" s="45" t="s">
        <v>360</v>
      </c>
    </row>
    <row r="87" spans="1:14" ht="12.75">
      <c r="A87" s="43">
        <v>60</v>
      </c>
      <c r="B87" s="44" t="s">
        <v>361</v>
      </c>
      <c r="C87" s="38" t="s">
        <v>362</v>
      </c>
      <c r="D87" s="45" t="s">
        <v>326</v>
      </c>
      <c r="E87" s="46">
        <v>0.00425</v>
      </c>
      <c r="F87" s="48">
        <v>11520</v>
      </c>
      <c r="G87" s="49">
        <v>48.96</v>
      </c>
      <c r="H87" s="48"/>
      <c r="I87" s="48"/>
      <c r="J87" s="48">
        <v>52908</v>
      </c>
      <c r="K87" s="49">
        <v>224.86</v>
      </c>
      <c r="L87" s="50"/>
      <c r="M87" s="48">
        <f t="shared" si="2"/>
        <v>4.592728758169935</v>
      </c>
      <c r="N87" s="45" t="s">
        <v>363</v>
      </c>
    </row>
    <row r="88" spans="1:14" ht="45">
      <c r="A88" s="43">
        <v>61</v>
      </c>
      <c r="B88" s="44" t="s">
        <v>364</v>
      </c>
      <c r="C88" s="38" t="s">
        <v>365</v>
      </c>
      <c r="D88" s="45" t="s">
        <v>326</v>
      </c>
      <c r="E88" s="46">
        <v>0.0049132</v>
      </c>
      <c r="F88" s="48">
        <v>11520</v>
      </c>
      <c r="G88" s="49">
        <v>56.6</v>
      </c>
      <c r="H88" s="48"/>
      <c r="I88" s="48"/>
      <c r="J88" s="48">
        <v>51174.05</v>
      </c>
      <c r="K88" s="49">
        <v>251.42</v>
      </c>
      <c r="L88" s="50"/>
      <c r="M88" s="48">
        <f t="shared" si="2"/>
        <v>4.4420494699646635</v>
      </c>
      <c r="N88" s="45" t="s">
        <v>366</v>
      </c>
    </row>
    <row r="89" spans="1:14" ht="56.25">
      <c r="A89" s="43">
        <v>62</v>
      </c>
      <c r="B89" s="44" t="s">
        <v>367</v>
      </c>
      <c r="C89" s="38" t="s">
        <v>368</v>
      </c>
      <c r="D89" s="45" t="s">
        <v>326</v>
      </c>
      <c r="E89" s="46">
        <v>0.00216</v>
      </c>
      <c r="F89" s="48">
        <v>3230</v>
      </c>
      <c r="G89" s="49">
        <v>6.98</v>
      </c>
      <c r="H89" s="48"/>
      <c r="I89" s="48"/>
      <c r="J89" s="48">
        <v>9334.93</v>
      </c>
      <c r="K89" s="49">
        <v>20.16</v>
      </c>
      <c r="L89" s="50"/>
      <c r="M89" s="48">
        <f t="shared" si="2"/>
        <v>2.8882521489971347</v>
      </c>
      <c r="N89" s="45" t="s">
        <v>369</v>
      </c>
    </row>
    <row r="90" spans="1:14" ht="45">
      <c r="A90" s="43">
        <v>63</v>
      </c>
      <c r="B90" s="44" t="s">
        <v>370</v>
      </c>
      <c r="C90" s="38" t="s">
        <v>371</v>
      </c>
      <c r="D90" s="45" t="s">
        <v>372</v>
      </c>
      <c r="E90" s="46">
        <v>1.092</v>
      </c>
      <c r="F90" s="48">
        <v>10</v>
      </c>
      <c r="G90" s="49">
        <v>10.92</v>
      </c>
      <c r="H90" s="48"/>
      <c r="I90" s="48"/>
      <c r="J90" s="48">
        <v>54.01</v>
      </c>
      <c r="K90" s="49">
        <v>58.98</v>
      </c>
      <c r="L90" s="50"/>
      <c r="M90" s="48">
        <f t="shared" si="2"/>
        <v>5.401098901098901</v>
      </c>
      <c r="N90" s="45" t="s">
        <v>373</v>
      </c>
    </row>
    <row r="91" spans="1:14" ht="56.25">
      <c r="A91" s="43">
        <v>64</v>
      </c>
      <c r="B91" s="44" t="s">
        <v>374</v>
      </c>
      <c r="C91" s="38" t="s">
        <v>375</v>
      </c>
      <c r="D91" s="45" t="s">
        <v>326</v>
      </c>
      <c r="E91" s="46">
        <v>0.0043416</v>
      </c>
      <c r="F91" s="48">
        <v>17290</v>
      </c>
      <c r="G91" s="49">
        <v>75.07</v>
      </c>
      <c r="H91" s="48"/>
      <c r="I91" s="48"/>
      <c r="J91" s="48">
        <v>55233.53</v>
      </c>
      <c r="K91" s="49">
        <v>239.81</v>
      </c>
      <c r="L91" s="50"/>
      <c r="M91" s="48">
        <f t="shared" si="2"/>
        <v>3.194485147195951</v>
      </c>
      <c r="N91" s="45" t="s">
        <v>376</v>
      </c>
    </row>
    <row r="92" spans="1:14" ht="56.25">
      <c r="A92" s="43">
        <v>65</v>
      </c>
      <c r="B92" s="44" t="s">
        <v>374</v>
      </c>
      <c r="C92" s="38" t="s">
        <v>377</v>
      </c>
      <c r="D92" s="45" t="s">
        <v>326</v>
      </c>
      <c r="E92" s="46">
        <v>0.001885</v>
      </c>
      <c r="F92" s="48">
        <v>17290</v>
      </c>
      <c r="G92" s="49">
        <v>32.59</v>
      </c>
      <c r="H92" s="48"/>
      <c r="I92" s="48"/>
      <c r="J92" s="48">
        <v>55233.53</v>
      </c>
      <c r="K92" s="49">
        <v>104.12</v>
      </c>
      <c r="L92" s="50"/>
      <c r="M92" s="48">
        <f t="shared" si="2"/>
        <v>3.194845044492175</v>
      </c>
      <c r="N92" s="45" t="s">
        <v>376</v>
      </c>
    </row>
    <row r="93" spans="1:14" ht="56.25">
      <c r="A93" s="43">
        <v>66</v>
      </c>
      <c r="B93" s="44" t="s">
        <v>374</v>
      </c>
      <c r="C93" s="38" t="s">
        <v>377</v>
      </c>
      <c r="D93" s="45" t="s">
        <v>326</v>
      </c>
      <c r="E93" s="46">
        <v>0.0024566</v>
      </c>
      <c r="F93" s="48">
        <v>17290</v>
      </c>
      <c r="G93" s="49">
        <v>42.48</v>
      </c>
      <c r="H93" s="48"/>
      <c r="I93" s="48"/>
      <c r="J93" s="48">
        <v>55233.53</v>
      </c>
      <c r="K93" s="49">
        <v>135.69</v>
      </c>
      <c r="L93" s="50"/>
      <c r="M93" s="48">
        <f t="shared" si="2"/>
        <v>3.194209039548023</v>
      </c>
      <c r="N93" s="45" t="s">
        <v>376</v>
      </c>
    </row>
    <row r="94" spans="1:14" ht="22.5">
      <c r="A94" s="43">
        <v>67</v>
      </c>
      <c r="B94" s="44" t="s">
        <v>378</v>
      </c>
      <c r="C94" s="38" t="s">
        <v>379</v>
      </c>
      <c r="D94" s="45" t="s">
        <v>372</v>
      </c>
      <c r="E94" s="46"/>
      <c r="F94" s="48">
        <v>7.38</v>
      </c>
      <c r="G94" s="49"/>
      <c r="H94" s="48"/>
      <c r="I94" s="48"/>
      <c r="J94" s="48">
        <v>21.7</v>
      </c>
      <c r="K94" s="49"/>
      <c r="L94" s="50"/>
      <c r="M94" s="48" t="str">
        <f t="shared" si="2"/>
        <v> </v>
      </c>
      <c r="N94" s="45" t="s">
        <v>380</v>
      </c>
    </row>
    <row r="95" spans="1:14" ht="56.25">
      <c r="A95" s="43">
        <v>68</v>
      </c>
      <c r="B95" s="44" t="s">
        <v>381</v>
      </c>
      <c r="C95" s="38" t="s">
        <v>382</v>
      </c>
      <c r="D95" s="45" t="s">
        <v>326</v>
      </c>
      <c r="E95" s="46">
        <v>1.31E-05</v>
      </c>
      <c r="F95" s="48">
        <v>9190</v>
      </c>
      <c r="G95" s="49">
        <v>0.13</v>
      </c>
      <c r="H95" s="48"/>
      <c r="I95" s="48"/>
      <c r="J95" s="48">
        <v>30997.31</v>
      </c>
      <c r="K95" s="49">
        <v>0.42</v>
      </c>
      <c r="L95" s="50"/>
      <c r="M95" s="48">
        <f t="shared" si="2"/>
        <v>3.2307692307692304</v>
      </c>
      <c r="N95" s="45" t="s">
        <v>383</v>
      </c>
    </row>
    <row r="96" spans="1:14" ht="56.25">
      <c r="A96" s="43">
        <v>69</v>
      </c>
      <c r="B96" s="44" t="s">
        <v>381</v>
      </c>
      <c r="C96" s="38" t="s">
        <v>384</v>
      </c>
      <c r="D96" s="45" t="s">
        <v>326</v>
      </c>
      <c r="E96" s="46">
        <v>8.57E-07</v>
      </c>
      <c r="F96" s="48">
        <v>9190</v>
      </c>
      <c r="G96" s="49">
        <v>0.01</v>
      </c>
      <c r="H96" s="48"/>
      <c r="I96" s="48"/>
      <c r="J96" s="48">
        <v>30997.31</v>
      </c>
      <c r="K96" s="49">
        <v>0.03</v>
      </c>
      <c r="L96" s="50"/>
      <c r="M96" s="48">
        <f t="shared" si="2"/>
        <v>3</v>
      </c>
      <c r="N96" s="45" t="s">
        <v>383</v>
      </c>
    </row>
    <row r="97" spans="1:14" ht="56.25">
      <c r="A97" s="43">
        <v>70</v>
      </c>
      <c r="B97" s="44" t="s">
        <v>381</v>
      </c>
      <c r="C97" s="38" t="s">
        <v>384</v>
      </c>
      <c r="D97" s="45" t="s">
        <v>326</v>
      </c>
      <c r="E97" s="46">
        <v>1.23E-05</v>
      </c>
      <c r="F97" s="48">
        <v>9190</v>
      </c>
      <c r="G97" s="49">
        <v>0.12</v>
      </c>
      <c r="H97" s="48"/>
      <c r="I97" s="48"/>
      <c r="J97" s="48">
        <v>30997.31</v>
      </c>
      <c r="K97" s="49">
        <v>0.39</v>
      </c>
      <c r="L97" s="50"/>
      <c r="M97" s="48">
        <f t="shared" si="2"/>
        <v>3.2500000000000004</v>
      </c>
      <c r="N97" s="45" t="s">
        <v>383</v>
      </c>
    </row>
    <row r="98" spans="1:14" ht="12.75">
      <c r="A98" s="43">
        <v>71</v>
      </c>
      <c r="B98" s="44" t="s">
        <v>385</v>
      </c>
      <c r="C98" s="38" t="s">
        <v>386</v>
      </c>
      <c r="D98" s="45" t="s">
        <v>349</v>
      </c>
      <c r="E98" s="46">
        <v>0.72476</v>
      </c>
      <c r="F98" s="48">
        <v>9.8</v>
      </c>
      <c r="G98" s="49">
        <v>7.1</v>
      </c>
      <c r="H98" s="48"/>
      <c r="I98" s="48"/>
      <c r="J98" s="48">
        <v>33.37</v>
      </c>
      <c r="K98" s="49">
        <v>24.18</v>
      </c>
      <c r="L98" s="50"/>
      <c r="M98" s="48">
        <f t="shared" si="2"/>
        <v>3.4056338028169018</v>
      </c>
      <c r="N98" s="45" t="s">
        <v>387</v>
      </c>
    </row>
    <row r="99" spans="1:14" ht="33.75">
      <c r="A99" s="43">
        <v>72</v>
      </c>
      <c r="B99" s="44" t="s">
        <v>388</v>
      </c>
      <c r="C99" s="38" t="s">
        <v>389</v>
      </c>
      <c r="D99" s="45" t="s">
        <v>326</v>
      </c>
      <c r="E99" s="46">
        <v>0.0007884</v>
      </c>
      <c r="F99" s="48">
        <v>16570</v>
      </c>
      <c r="G99" s="49">
        <v>13.06</v>
      </c>
      <c r="H99" s="48"/>
      <c r="I99" s="48"/>
      <c r="J99" s="48">
        <v>49767.45</v>
      </c>
      <c r="K99" s="49">
        <v>39.24</v>
      </c>
      <c r="L99" s="50"/>
      <c r="M99" s="48">
        <f t="shared" si="2"/>
        <v>3.004594180704441</v>
      </c>
      <c r="N99" s="45" t="s">
        <v>390</v>
      </c>
    </row>
    <row r="100" spans="1:14" ht="33.75">
      <c r="A100" s="43">
        <v>73</v>
      </c>
      <c r="B100" s="44" t="s">
        <v>388</v>
      </c>
      <c r="C100" s="38" t="s">
        <v>391</v>
      </c>
      <c r="D100" s="45" t="s">
        <v>326</v>
      </c>
      <c r="E100" s="46">
        <v>5.142E-05</v>
      </c>
      <c r="F100" s="48">
        <v>16570</v>
      </c>
      <c r="G100" s="49">
        <v>0.85</v>
      </c>
      <c r="H100" s="48"/>
      <c r="I100" s="48"/>
      <c r="J100" s="48">
        <v>49767.45</v>
      </c>
      <c r="K100" s="49">
        <v>2.56</v>
      </c>
      <c r="L100" s="50"/>
      <c r="M100" s="48">
        <f t="shared" si="2"/>
        <v>3.011764705882353</v>
      </c>
      <c r="N100" s="45" t="s">
        <v>390</v>
      </c>
    </row>
    <row r="101" spans="1:14" ht="33.75">
      <c r="A101" s="43">
        <v>74</v>
      </c>
      <c r="B101" s="44" t="s">
        <v>388</v>
      </c>
      <c r="C101" s="38" t="s">
        <v>391</v>
      </c>
      <c r="D101" s="45" t="s">
        <v>326</v>
      </c>
      <c r="E101" s="46">
        <v>0.000737</v>
      </c>
      <c r="F101" s="48">
        <v>16570</v>
      </c>
      <c r="G101" s="49">
        <v>12.21</v>
      </c>
      <c r="H101" s="48"/>
      <c r="I101" s="48"/>
      <c r="J101" s="48">
        <v>49767.45</v>
      </c>
      <c r="K101" s="49">
        <v>36.68</v>
      </c>
      <c r="L101" s="50"/>
      <c r="M101" s="48">
        <f t="shared" si="2"/>
        <v>3.004095004095004</v>
      </c>
      <c r="N101" s="45" t="s">
        <v>390</v>
      </c>
    </row>
    <row r="102" spans="1:14" ht="56.25">
      <c r="A102" s="43">
        <v>75</v>
      </c>
      <c r="B102" s="44" t="s">
        <v>392</v>
      </c>
      <c r="C102" s="38" t="s">
        <v>393</v>
      </c>
      <c r="D102" s="45" t="s">
        <v>326</v>
      </c>
      <c r="E102" s="46">
        <v>0.0034</v>
      </c>
      <c r="F102" s="48">
        <v>15520</v>
      </c>
      <c r="G102" s="49">
        <v>52.77</v>
      </c>
      <c r="H102" s="48"/>
      <c r="I102" s="48"/>
      <c r="J102" s="48">
        <v>38908.42</v>
      </c>
      <c r="K102" s="49">
        <v>132.29</v>
      </c>
      <c r="L102" s="50"/>
      <c r="M102" s="48">
        <f t="shared" si="2"/>
        <v>2.5069168087928744</v>
      </c>
      <c r="N102" s="45" t="s">
        <v>394</v>
      </c>
    </row>
    <row r="103" spans="1:14" ht="56.25">
      <c r="A103" s="43">
        <v>76</v>
      </c>
      <c r="B103" s="44" t="s">
        <v>395</v>
      </c>
      <c r="C103" s="38" t="s">
        <v>396</v>
      </c>
      <c r="D103" s="45" t="s">
        <v>326</v>
      </c>
      <c r="E103" s="46">
        <v>0.03623</v>
      </c>
      <c r="F103" s="48">
        <v>19010</v>
      </c>
      <c r="G103" s="49">
        <v>688.73</v>
      </c>
      <c r="H103" s="48"/>
      <c r="I103" s="48"/>
      <c r="J103" s="48">
        <v>50285.48</v>
      </c>
      <c r="K103" s="49">
        <v>1821.84</v>
      </c>
      <c r="L103" s="50"/>
      <c r="M103" s="48">
        <f t="shared" si="2"/>
        <v>2.6452165580125735</v>
      </c>
      <c r="N103" s="45" t="s">
        <v>397</v>
      </c>
    </row>
    <row r="104" spans="1:14" ht="33.75">
      <c r="A104" s="43">
        <v>77</v>
      </c>
      <c r="B104" s="44" t="s">
        <v>398</v>
      </c>
      <c r="C104" s="38" t="s">
        <v>399</v>
      </c>
      <c r="D104" s="45" t="s">
        <v>335</v>
      </c>
      <c r="E104" s="46">
        <v>0.0013535</v>
      </c>
      <c r="F104" s="48">
        <v>1540</v>
      </c>
      <c r="G104" s="49">
        <v>2.09</v>
      </c>
      <c r="H104" s="48"/>
      <c r="I104" s="48"/>
      <c r="J104" s="48">
        <v>5666.24</v>
      </c>
      <c r="K104" s="49">
        <v>7.67</v>
      </c>
      <c r="L104" s="50"/>
      <c r="M104" s="48">
        <f aca="true" t="shared" si="3" ref="M104:M140">IF(ISNUMBER(K104/G104),IF(NOT(K104/G104=0),K104/G104," ")," ")</f>
        <v>3.669856459330144</v>
      </c>
      <c r="N104" s="45" t="s">
        <v>400</v>
      </c>
    </row>
    <row r="105" spans="1:14" ht="33.75">
      <c r="A105" s="43">
        <v>78</v>
      </c>
      <c r="B105" s="44" t="s">
        <v>398</v>
      </c>
      <c r="C105" s="38" t="s">
        <v>401</v>
      </c>
      <c r="D105" s="45" t="s">
        <v>335</v>
      </c>
      <c r="E105" s="46">
        <v>8.827E-05</v>
      </c>
      <c r="F105" s="48">
        <v>1540</v>
      </c>
      <c r="G105" s="49">
        <v>0.14</v>
      </c>
      <c r="H105" s="48"/>
      <c r="I105" s="48"/>
      <c r="J105" s="48">
        <v>5666.24</v>
      </c>
      <c r="K105" s="49">
        <v>0.5</v>
      </c>
      <c r="L105" s="50"/>
      <c r="M105" s="48">
        <f t="shared" si="3"/>
        <v>3.571428571428571</v>
      </c>
      <c r="N105" s="45" t="s">
        <v>400</v>
      </c>
    </row>
    <row r="106" spans="1:14" ht="33.75">
      <c r="A106" s="43">
        <v>79</v>
      </c>
      <c r="B106" s="44" t="s">
        <v>398</v>
      </c>
      <c r="C106" s="38" t="s">
        <v>401</v>
      </c>
      <c r="D106" s="45" t="s">
        <v>335</v>
      </c>
      <c r="E106" s="46">
        <v>0.0012652</v>
      </c>
      <c r="F106" s="48">
        <v>1540</v>
      </c>
      <c r="G106" s="49">
        <v>1.95</v>
      </c>
      <c r="H106" s="48"/>
      <c r="I106" s="48"/>
      <c r="J106" s="48">
        <v>5666.24</v>
      </c>
      <c r="K106" s="49">
        <v>7.17</v>
      </c>
      <c r="L106" s="50"/>
      <c r="M106" s="48">
        <f t="shared" si="3"/>
        <v>3.676923076923077</v>
      </c>
      <c r="N106" s="45" t="s">
        <v>400</v>
      </c>
    </row>
    <row r="107" spans="1:14" ht="56.25">
      <c r="A107" s="43">
        <v>80</v>
      </c>
      <c r="B107" s="44" t="s">
        <v>402</v>
      </c>
      <c r="C107" s="38" t="s">
        <v>403</v>
      </c>
      <c r="D107" s="45" t="s">
        <v>335</v>
      </c>
      <c r="E107" s="46">
        <v>0.00289</v>
      </c>
      <c r="F107" s="48">
        <v>996</v>
      </c>
      <c r="G107" s="49">
        <v>2.88</v>
      </c>
      <c r="H107" s="48"/>
      <c r="I107" s="48"/>
      <c r="J107" s="48">
        <v>4419.06</v>
      </c>
      <c r="K107" s="49">
        <v>12.77</v>
      </c>
      <c r="L107" s="50"/>
      <c r="M107" s="48">
        <f t="shared" si="3"/>
        <v>4.434027777777778</v>
      </c>
      <c r="N107" s="45" t="s">
        <v>404</v>
      </c>
    </row>
    <row r="108" spans="1:14" ht="56.25">
      <c r="A108" s="43">
        <v>81</v>
      </c>
      <c r="B108" s="44" t="s">
        <v>405</v>
      </c>
      <c r="C108" s="38" t="s">
        <v>406</v>
      </c>
      <c r="D108" s="45" t="s">
        <v>326</v>
      </c>
      <c r="E108" s="46">
        <v>0.0004074</v>
      </c>
      <c r="F108" s="48">
        <v>18440</v>
      </c>
      <c r="G108" s="49">
        <v>7.51</v>
      </c>
      <c r="H108" s="48"/>
      <c r="I108" s="48"/>
      <c r="J108" s="48">
        <v>43065.13</v>
      </c>
      <c r="K108" s="49">
        <v>17.54</v>
      </c>
      <c r="L108" s="50"/>
      <c r="M108" s="48">
        <f t="shared" si="3"/>
        <v>2.3355525965379496</v>
      </c>
      <c r="N108" s="45" t="s">
        <v>407</v>
      </c>
    </row>
    <row r="109" spans="1:14" ht="56.25">
      <c r="A109" s="43">
        <v>82</v>
      </c>
      <c r="B109" s="44" t="s">
        <v>405</v>
      </c>
      <c r="C109" s="38" t="s">
        <v>408</v>
      </c>
      <c r="D109" s="45" t="s">
        <v>326</v>
      </c>
      <c r="E109" s="46">
        <v>2.657E-05</v>
      </c>
      <c r="F109" s="48">
        <v>18440</v>
      </c>
      <c r="G109" s="49">
        <v>0.49</v>
      </c>
      <c r="H109" s="48"/>
      <c r="I109" s="48"/>
      <c r="J109" s="48">
        <v>43065.13</v>
      </c>
      <c r="K109" s="49">
        <v>1.14</v>
      </c>
      <c r="L109" s="50"/>
      <c r="M109" s="48">
        <f t="shared" si="3"/>
        <v>2.326530612244898</v>
      </c>
      <c r="N109" s="45" t="s">
        <v>407</v>
      </c>
    </row>
    <row r="110" spans="1:14" ht="56.25">
      <c r="A110" s="43">
        <v>83</v>
      </c>
      <c r="B110" s="44" t="s">
        <v>405</v>
      </c>
      <c r="C110" s="38" t="s">
        <v>408</v>
      </c>
      <c r="D110" s="45" t="s">
        <v>326</v>
      </c>
      <c r="E110" s="46">
        <v>0.0003808</v>
      </c>
      <c r="F110" s="48">
        <v>18440</v>
      </c>
      <c r="G110" s="49">
        <v>7.02</v>
      </c>
      <c r="H110" s="48"/>
      <c r="I110" s="48"/>
      <c r="J110" s="48">
        <v>43065.13</v>
      </c>
      <c r="K110" s="49">
        <v>16.4</v>
      </c>
      <c r="L110" s="50"/>
      <c r="M110" s="48">
        <f t="shared" si="3"/>
        <v>2.336182336182336</v>
      </c>
      <c r="N110" s="45" t="s">
        <v>407</v>
      </c>
    </row>
    <row r="111" spans="1:14" ht="22.5">
      <c r="A111" s="43">
        <v>84</v>
      </c>
      <c r="B111" s="44" t="s">
        <v>409</v>
      </c>
      <c r="C111" s="38" t="s">
        <v>410</v>
      </c>
      <c r="D111" s="45" t="s">
        <v>372</v>
      </c>
      <c r="E111" s="46">
        <v>0.0576</v>
      </c>
      <c r="F111" s="48">
        <v>101</v>
      </c>
      <c r="G111" s="49">
        <v>5.81</v>
      </c>
      <c r="H111" s="48"/>
      <c r="I111" s="48"/>
      <c r="J111" s="48">
        <v>475.97</v>
      </c>
      <c r="K111" s="49">
        <v>27.42</v>
      </c>
      <c r="L111" s="50"/>
      <c r="M111" s="48">
        <f t="shared" si="3"/>
        <v>4.719449225473323</v>
      </c>
      <c r="N111" s="45" t="s">
        <v>411</v>
      </c>
    </row>
    <row r="112" spans="1:14" ht="56.25">
      <c r="A112" s="43">
        <v>85</v>
      </c>
      <c r="B112" s="44" t="s">
        <v>412</v>
      </c>
      <c r="C112" s="38" t="s">
        <v>413</v>
      </c>
      <c r="D112" s="45" t="s">
        <v>335</v>
      </c>
      <c r="E112" s="46">
        <v>9.884</v>
      </c>
      <c r="F112" s="48">
        <v>612</v>
      </c>
      <c r="G112" s="49">
        <v>6049.01</v>
      </c>
      <c r="H112" s="48"/>
      <c r="I112" s="48"/>
      <c r="J112" s="48">
        <v>2838.58</v>
      </c>
      <c r="K112" s="49">
        <v>28056.52</v>
      </c>
      <c r="L112" s="50"/>
      <c r="M112" s="48">
        <f t="shared" si="3"/>
        <v>4.638200300545048</v>
      </c>
      <c r="N112" s="45" t="s">
        <v>414</v>
      </c>
    </row>
    <row r="113" spans="1:14" ht="56.25">
      <c r="A113" s="43">
        <v>86</v>
      </c>
      <c r="B113" s="44" t="s">
        <v>415</v>
      </c>
      <c r="C113" s="38" t="s">
        <v>416</v>
      </c>
      <c r="D113" s="45" t="s">
        <v>335</v>
      </c>
      <c r="E113" s="46">
        <v>0.0164</v>
      </c>
      <c r="F113" s="48">
        <v>628</v>
      </c>
      <c r="G113" s="49">
        <v>10.3</v>
      </c>
      <c r="H113" s="48"/>
      <c r="I113" s="48"/>
      <c r="J113" s="48">
        <v>2668.24</v>
      </c>
      <c r="K113" s="49">
        <v>43.76</v>
      </c>
      <c r="L113" s="50"/>
      <c r="M113" s="48">
        <f t="shared" si="3"/>
        <v>4.248543689320388</v>
      </c>
      <c r="N113" s="45" t="s">
        <v>417</v>
      </c>
    </row>
    <row r="114" spans="1:14" ht="56.25">
      <c r="A114" s="43">
        <v>87</v>
      </c>
      <c r="B114" s="44" t="s">
        <v>418</v>
      </c>
      <c r="C114" s="38" t="s">
        <v>419</v>
      </c>
      <c r="D114" s="45" t="s">
        <v>335</v>
      </c>
      <c r="E114" s="46">
        <v>1.19</v>
      </c>
      <c r="F114" s="48">
        <v>627</v>
      </c>
      <c r="G114" s="49">
        <v>746.13</v>
      </c>
      <c r="H114" s="48"/>
      <c r="I114" s="48"/>
      <c r="J114" s="48">
        <v>2407.04</v>
      </c>
      <c r="K114" s="49">
        <v>2864.38</v>
      </c>
      <c r="L114" s="50"/>
      <c r="M114" s="48">
        <f t="shared" si="3"/>
        <v>3.8389824829453314</v>
      </c>
      <c r="N114" s="45" t="s">
        <v>420</v>
      </c>
    </row>
    <row r="115" spans="1:14" ht="56.25">
      <c r="A115" s="43">
        <v>88</v>
      </c>
      <c r="B115" s="44" t="s">
        <v>421</v>
      </c>
      <c r="C115" s="38" t="s">
        <v>422</v>
      </c>
      <c r="D115" s="45" t="s">
        <v>335</v>
      </c>
      <c r="E115" s="46">
        <v>0.048</v>
      </c>
      <c r="F115" s="48">
        <v>699</v>
      </c>
      <c r="G115" s="49">
        <v>33.55</v>
      </c>
      <c r="H115" s="48"/>
      <c r="I115" s="48"/>
      <c r="J115" s="48">
        <v>2804.84</v>
      </c>
      <c r="K115" s="49">
        <v>134.63</v>
      </c>
      <c r="L115" s="50"/>
      <c r="M115" s="48">
        <f t="shared" si="3"/>
        <v>4.012816691505217</v>
      </c>
      <c r="N115" s="45" t="s">
        <v>423</v>
      </c>
    </row>
    <row r="116" spans="1:14" ht="33.75">
      <c r="A116" s="43">
        <v>89</v>
      </c>
      <c r="B116" s="44" t="s">
        <v>424</v>
      </c>
      <c r="C116" s="38" t="s">
        <v>425</v>
      </c>
      <c r="D116" s="45" t="s">
        <v>335</v>
      </c>
      <c r="E116" s="46">
        <v>0.1897</v>
      </c>
      <c r="F116" s="48">
        <v>1960</v>
      </c>
      <c r="G116" s="49">
        <v>371.81</v>
      </c>
      <c r="H116" s="48"/>
      <c r="I116" s="48"/>
      <c r="J116" s="48">
        <v>9179.89</v>
      </c>
      <c r="K116" s="49">
        <v>1741.43</v>
      </c>
      <c r="L116" s="50"/>
      <c r="M116" s="48">
        <f t="shared" si="3"/>
        <v>4.683655630563998</v>
      </c>
      <c r="N116" s="45" t="s">
        <v>426</v>
      </c>
    </row>
    <row r="117" spans="1:14" ht="56.25">
      <c r="A117" s="43">
        <v>90</v>
      </c>
      <c r="B117" s="44" t="s">
        <v>427</v>
      </c>
      <c r="C117" s="38" t="s">
        <v>428</v>
      </c>
      <c r="D117" s="45" t="s">
        <v>429</v>
      </c>
      <c r="E117" s="46">
        <v>7.676</v>
      </c>
      <c r="F117" s="48">
        <v>1340</v>
      </c>
      <c r="G117" s="49">
        <v>10285.84</v>
      </c>
      <c r="H117" s="48"/>
      <c r="I117" s="48"/>
      <c r="J117" s="48">
        <v>4209.54</v>
      </c>
      <c r="K117" s="49">
        <v>32312.43</v>
      </c>
      <c r="L117" s="50"/>
      <c r="M117" s="48">
        <f t="shared" si="3"/>
        <v>3.1414478545262225</v>
      </c>
      <c r="N117" s="45" t="s">
        <v>430</v>
      </c>
    </row>
    <row r="118" spans="1:14" ht="33.75">
      <c r="A118" s="43">
        <v>91</v>
      </c>
      <c r="B118" s="44" t="s">
        <v>431</v>
      </c>
      <c r="C118" s="38" t="s">
        <v>432</v>
      </c>
      <c r="D118" s="45" t="s">
        <v>335</v>
      </c>
      <c r="E118" s="46">
        <v>3.416</v>
      </c>
      <c r="F118" s="48">
        <v>2211.43</v>
      </c>
      <c r="G118" s="49">
        <v>7554.24</v>
      </c>
      <c r="H118" s="48"/>
      <c r="I118" s="48"/>
      <c r="J118" s="48">
        <v>9030.28</v>
      </c>
      <c r="K118" s="49">
        <v>30847.44</v>
      </c>
      <c r="L118" s="50"/>
      <c r="M118" s="48">
        <f t="shared" si="3"/>
        <v>4.083460414283898</v>
      </c>
      <c r="N118" s="45" t="s">
        <v>433</v>
      </c>
    </row>
    <row r="119" spans="1:14" ht="56.25">
      <c r="A119" s="43">
        <v>92</v>
      </c>
      <c r="B119" s="44" t="s">
        <v>434</v>
      </c>
      <c r="C119" s="38" t="s">
        <v>435</v>
      </c>
      <c r="D119" s="45" t="s">
        <v>335</v>
      </c>
      <c r="E119" s="46">
        <v>0.01932</v>
      </c>
      <c r="F119" s="48">
        <v>122</v>
      </c>
      <c r="G119" s="49">
        <v>2.36</v>
      </c>
      <c r="H119" s="48"/>
      <c r="I119" s="48"/>
      <c r="J119" s="48">
        <v>573.69</v>
      </c>
      <c r="K119" s="49">
        <v>11.08</v>
      </c>
      <c r="L119" s="50"/>
      <c r="M119" s="48">
        <f t="shared" si="3"/>
        <v>4.694915254237288</v>
      </c>
      <c r="N119" s="45" t="s">
        <v>436</v>
      </c>
    </row>
    <row r="120" spans="1:14" ht="56.25">
      <c r="A120" s="43">
        <v>93</v>
      </c>
      <c r="B120" s="44" t="s">
        <v>437</v>
      </c>
      <c r="C120" s="38" t="s">
        <v>438</v>
      </c>
      <c r="D120" s="45" t="s">
        <v>335</v>
      </c>
      <c r="E120" s="46">
        <v>55.817</v>
      </c>
      <c r="F120" s="48">
        <v>117</v>
      </c>
      <c r="G120" s="49">
        <v>6530.59</v>
      </c>
      <c r="H120" s="48"/>
      <c r="I120" s="48"/>
      <c r="J120" s="48">
        <v>328.85</v>
      </c>
      <c r="K120" s="49">
        <v>18355.42</v>
      </c>
      <c r="L120" s="50"/>
      <c r="M120" s="48">
        <f t="shared" si="3"/>
        <v>2.8106832613898587</v>
      </c>
      <c r="N120" s="45" t="s">
        <v>439</v>
      </c>
    </row>
    <row r="121" spans="1:14" ht="56.25">
      <c r="A121" s="43">
        <v>94</v>
      </c>
      <c r="B121" s="44" t="s">
        <v>437</v>
      </c>
      <c r="C121" s="38" t="s">
        <v>440</v>
      </c>
      <c r="D121" s="45" t="s">
        <v>335</v>
      </c>
      <c r="E121" s="46">
        <v>34.29</v>
      </c>
      <c r="F121" s="48">
        <v>117</v>
      </c>
      <c r="G121" s="49">
        <v>4011.93</v>
      </c>
      <c r="H121" s="48"/>
      <c r="I121" s="48"/>
      <c r="J121" s="48">
        <v>328.85</v>
      </c>
      <c r="K121" s="49">
        <v>11276.27</v>
      </c>
      <c r="L121" s="50"/>
      <c r="M121" s="48">
        <f t="shared" si="3"/>
        <v>2.810684633081834</v>
      </c>
      <c r="N121" s="45" t="s">
        <v>439</v>
      </c>
    </row>
    <row r="122" spans="1:14" ht="56.25">
      <c r="A122" s="43">
        <v>95</v>
      </c>
      <c r="B122" s="44" t="s">
        <v>437</v>
      </c>
      <c r="C122" s="38" t="s">
        <v>440</v>
      </c>
      <c r="D122" s="45" t="s">
        <v>335</v>
      </c>
      <c r="E122" s="46">
        <v>21.527</v>
      </c>
      <c r="F122" s="48">
        <v>117</v>
      </c>
      <c r="G122" s="49">
        <v>2518.66</v>
      </c>
      <c r="H122" s="48"/>
      <c r="I122" s="48"/>
      <c r="J122" s="48">
        <v>328.85</v>
      </c>
      <c r="K122" s="49">
        <v>7079.15</v>
      </c>
      <c r="L122" s="50"/>
      <c r="M122" s="48">
        <f t="shared" si="3"/>
        <v>2.8106810764454115</v>
      </c>
      <c r="N122" s="45" t="s">
        <v>439</v>
      </c>
    </row>
    <row r="123" spans="1:14" ht="33.75">
      <c r="A123" s="43">
        <v>96</v>
      </c>
      <c r="B123" s="44" t="s">
        <v>441</v>
      </c>
      <c r="C123" s="38" t="s">
        <v>442</v>
      </c>
      <c r="D123" s="45" t="s">
        <v>335</v>
      </c>
      <c r="E123" s="46">
        <v>218.172</v>
      </c>
      <c r="F123" s="48">
        <v>3.11</v>
      </c>
      <c r="G123" s="49">
        <v>678.52</v>
      </c>
      <c r="H123" s="48"/>
      <c r="I123" s="48"/>
      <c r="J123" s="48">
        <v>18.65</v>
      </c>
      <c r="K123" s="49">
        <v>4068.91</v>
      </c>
      <c r="L123" s="50"/>
      <c r="M123" s="48">
        <f t="shared" si="3"/>
        <v>5.996742911041679</v>
      </c>
      <c r="N123" s="45" t="s">
        <v>443</v>
      </c>
    </row>
    <row r="124" spans="1:14" ht="33.75">
      <c r="A124" s="43">
        <v>97</v>
      </c>
      <c r="B124" s="44" t="s">
        <v>441</v>
      </c>
      <c r="C124" s="38" t="s">
        <v>444</v>
      </c>
      <c r="D124" s="45" t="s">
        <v>335</v>
      </c>
      <c r="E124" s="46">
        <v>213.9</v>
      </c>
      <c r="F124" s="48">
        <v>3.11</v>
      </c>
      <c r="G124" s="49">
        <v>665.23</v>
      </c>
      <c r="H124" s="48"/>
      <c r="I124" s="48"/>
      <c r="J124" s="48">
        <v>18.65</v>
      </c>
      <c r="K124" s="49">
        <v>3989.24</v>
      </c>
      <c r="L124" s="50"/>
      <c r="M124" s="48">
        <f t="shared" si="3"/>
        <v>5.996783067510485</v>
      </c>
      <c r="N124" s="45" t="s">
        <v>443</v>
      </c>
    </row>
    <row r="125" spans="1:14" ht="33.75">
      <c r="A125" s="43">
        <v>98</v>
      </c>
      <c r="B125" s="44" t="s">
        <v>441</v>
      </c>
      <c r="C125" s="38" t="s">
        <v>444</v>
      </c>
      <c r="D125" s="45" t="s">
        <v>335</v>
      </c>
      <c r="E125" s="46">
        <v>4.272</v>
      </c>
      <c r="F125" s="48">
        <v>3.11</v>
      </c>
      <c r="G125" s="49">
        <v>13.29</v>
      </c>
      <c r="H125" s="48"/>
      <c r="I125" s="48"/>
      <c r="J125" s="48">
        <v>18.65</v>
      </c>
      <c r="K125" s="49">
        <v>79.67</v>
      </c>
      <c r="L125" s="50"/>
      <c r="M125" s="48">
        <f t="shared" si="3"/>
        <v>5.9947328818660655</v>
      </c>
      <c r="N125" s="45" t="s">
        <v>443</v>
      </c>
    </row>
    <row r="126" spans="1:14" ht="45">
      <c r="A126" s="43">
        <v>99</v>
      </c>
      <c r="B126" s="44" t="s">
        <v>445</v>
      </c>
      <c r="C126" s="38" t="s">
        <v>446</v>
      </c>
      <c r="D126" s="45" t="s">
        <v>447</v>
      </c>
      <c r="E126" s="46">
        <v>0.024572</v>
      </c>
      <c r="F126" s="48">
        <v>61.4</v>
      </c>
      <c r="G126" s="49">
        <v>1.51</v>
      </c>
      <c r="H126" s="48"/>
      <c r="I126" s="48"/>
      <c r="J126" s="48">
        <v>170.15</v>
      </c>
      <c r="K126" s="49">
        <v>4.18</v>
      </c>
      <c r="L126" s="50"/>
      <c r="M126" s="48">
        <f t="shared" si="3"/>
        <v>2.7682119205298013</v>
      </c>
      <c r="N126" s="45" t="s">
        <v>448</v>
      </c>
    </row>
    <row r="127" spans="1:14" ht="45">
      <c r="A127" s="43">
        <v>100</v>
      </c>
      <c r="B127" s="44" t="s">
        <v>445</v>
      </c>
      <c r="C127" s="38" t="s">
        <v>449</v>
      </c>
      <c r="D127" s="45" t="s">
        <v>447</v>
      </c>
      <c r="E127" s="46">
        <v>0.001603</v>
      </c>
      <c r="F127" s="48">
        <v>61.4</v>
      </c>
      <c r="G127" s="49">
        <v>0.1</v>
      </c>
      <c r="H127" s="48"/>
      <c r="I127" s="48"/>
      <c r="J127" s="48">
        <v>170.15</v>
      </c>
      <c r="K127" s="49">
        <v>0.27</v>
      </c>
      <c r="L127" s="50"/>
      <c r="M127" s="48">
        <f t="shared" si="3"/>
        <v>2.7</v>
      </c>
      <c r="N127" s="45" t="s">
        <v>448</v>
      </c>
    </row>
    <row r="128" spans="1:14" ht="45">
      <c r="A128" s="43">
        <v>101</v>
      </c>
      <c r="B128" s="44" t="s">
        <v>445</v>
      </c>
      <c r="C128" s="38" t="s">
        <v>449</v>
      </c>
      <c r="D128" s="45" t="s">
        <v>447</v>
      </c>
      <c r="E128" s="46">
        <v>0.022969</v>
      </c>
      <c r="F128" s="48">
        <v>61.4</v>
      </c>
      <c r="G128" s="49">
        <v>1.41</v>
      </c>
      <c r="H128" s="48"/>
      <c r="I128" s="48"/>
      <c r="J128" s="48">
        <v>170.15</v>
      </c>
      <c r="K128" s="49">
        <v>3.91</v>
      </c>
      <c r="L128" s="50"/>
      <c r="M128" s="48">
        <f t="shared" si="3"/>
        <v>2.773049645390071</v>
      </c>
      <c r="N128" s="45" t="s">
        <v>448</v>
      </c>
    </row>
    <row r="129" spans="1:14" ht="56.25">
      <c r="A129" s="43">
        <v>102</v>
      </c>
      <c r="B129" s="44" t="s">
        <v>450</v>
      </c>
      <c r="C129" s="38" t="s">
        <v>451</v>
      </c>
      <c r="D129" s="45" t="s">
        <v>452</v>
      </c>
      <c r="E129" s="46">
        <v>3</v>
      </c>
      <c r="F129" s="48">
        <v>882</v>
      </c>
      <c r="G129" s="49">
        <v>2646</v>
      </c>
      <c r="H129" s="48"/>
      <c r="I129" s="48"/>
      <c r="J129" s="48">
        <v>3068.54</v>
      </c>
      <c r="K129" s="49">
        <v>9205.62</v>
      </c>
      <c r="L129" s="50"/>
      <c r="M129" s="48">
        <f t="shared" si="3"/>
        <v>3.479070294784581</v>
      </c>
      <c r="N129" s="45" t="s">
        <v>453</v>
      </c>
    </row>
    <row r="130" spans="1:14" ht="56.25">
      <c r="A130" s="43">
        <v>103</v>
      </c>
      <c r="B130" s="44" t="s">
        <v>454</v>
      </c>
      <c r="C130" s="38" t="s">
        <v>455</v>
      </c>
      <c r="D130" s="45" t="s">
        <v>429</v>
      </c>
      <c r="E130" s="46">
        <v>8.534</v>
      </c>
      <c r="F130" s="48">
        <v>1980</v>
      </c>
      <c r="G130" s="49">
        <v>16897.32</v>
      </c>
      <c r="H130" s="48"/>
      <c r="I130" s="48"/>
      <c r="J130" s="48">
        <v>10559.16</v>
      </c>
      <c r="K130" s="49">
        <v>90111.87</v>
      </c>
      <c r="L130" s="50"/>
      <c r="M130" s="48">
        <f t="shared" si="3"/>
        <v>5.332909005688476</v>
      </c>
      <c r="N130" s="45" t="s">
        <v>456</v>
      </c>
    </row>
    <row r="131" spans="1:14" ht="12.75">
      <c r="A131" s="43">
        <v>104</v>
      </c>
      <c r="B131" s="44" t="s">
        <v>457</v>
      </c>
      <c r="C131" s="38" t="s">
        <v>458</v>
      </c>
      <c r="D131" s="45" t="s">
        <v>326</v>
      </c>
      <c r="E131" s="46">
        <v>0.03674</v>
      </c>
      <c r="F131" s="48">
        <v>14989.14</v>
      </c>
      <c r="G131" s="49">
        <v>550.7</v>
      </c>
      <c r="H131" s="48"/>
      <c r="I131" s="48"/>
      <c r="J131" s="48">
        <v>55779.13</v>
      </c>
      <c r="K131" s="49">
        <v>2049.33</v>
      </c>
      <c r="L131" s="50"/>
      <c r="M131" s="48">
        <f t="shared" si="3"/>
        <v>3.7213183221354633</v>
      </c>
      <c r="N131" s="45" t="s">
        <v>459</v>
      </c>
    </row>
    <row r="132" spans="1:14" ht="56.25">
      <c r="A132" s="43">
        <v>105</v>
      </c>
      <c r="B132" s="44" t="s">
        <v>460</v>
      </c>
      <c r="C132" s="38" t="s">
        <v>461</v>
      </c>
      <c r="D132" s="45" t="s">
        <v>326</v>
      </c>
      <c r="E132" s="46">
        <v>0.048</v>
      </c>
      <c r="F132" s="48">
        <v>12590</v>
      </c>
      <c r="G132" s="49">
        <v>604.32</v>
      </c>
      <c r="H132" s="48"/>
      <c r="I132" s="48"/>
      <c r="J132" s="48">
        <v>53966.89</v>
      </c>
      <c r="K132" s="49">
        <v>2590.41</v>
      </c>
      <c r="L132" s="50"/>
      <c r="M132" s="48">
        <f t="shared" si="3"/>
        <v>4.2864872915011905</v>
      </c>
      <c r="N132" s="45" t="s">
        <v>462</v>
      </c>
    </row>
    <row r="133" spans="1:14" ht="22.5">
      <c r="A133" s="43">
        <v>106</v>
      </c>
      <c r="B133" s="44" t="s">
        <v>463</v>
      </c>
      <c r="C133" s="38" t="s">
        <v>464</v>
      </c>
      <c r="D133" s="45" t="s">
        <v>326</v>
      </c>
      <c r="E133" s="46">
        <v>0.0857</v>
      </c>
      <c r="F133" s="48">
        <v>12870</v>
      </c>
      <c r="G133" s="49">
        <v>1102.96</v>
      </c>
      <c r="H133" s="48"/>
      <c r="I133" s="48"/>
      <c r="J133" s="48">
        <v>61930.17</v>
      </c>
      <c r="K133" s="49">
        <v>5307.42</v>
      </c>
      <c r="L133" s="50"/>
      <c r="M133" s="48">
        <f t="shared" si="3"/>
        <v>4.811978675563937</v>
      </c>
      <c r="N133" s="45" t="s">
        <v>465</v>
      </c>
    </row>
    <row r="134" spans="1:14" ht="33.75">
      <c r="A134" s="43">
        <v>107</v>
      </c>
      <c r="B134" s="44" t="s">
        <v>466</v>
      </c>
      <c r="C134" s="38" t="s">
        <v>467</v>
      </c>
      <c r="D134" s="45" t="s">
        <v>335</v>
      </c>
      <c r="E134" s="46">
        <v>0.95</v>
      </c>
      <c r="F134" s="48">
        <v>610</v>
      </c>
      <c r="G134" s="49">
        <v>579.5</v>
      </c>
      <c r="H134" s="48"/>
      <c r="I134" s="48"/>
      <c r="J134" s="48">
        <v>2569.73</v>
      </c>
      <c r="K134" s="49">
        <v>2441.24</v>
      </c>
      <c r="L134" s="50"/>
      <c r="M134" s="48">
        <f t="shared" si="3"/>
        <v>4.2126660914581535</v>
      </c>
      <c r="N134" s="45" t="s">
        <v>468</v>
      </c>
    </row>
    <row r="135" spans="1:14" ht="56.25">
      <c r="A135" s="43">
        <v>108</v>
      </c>
      <c r="B135" s="44" t="s">
        <v>469</v>
      </c>
      <c r="C135" s="38" t="s">
        <v>470</v>
      </c>
      <c r="D135" s="45" t="s">
        <v>335</v>
      </c>
      <c r="E135" s="46">
        <v>0.221</v>
      </c>
      <c r="F135" s="48">
        <v>693</v>
      </c>
      <c r="G135" s="49">
        <v>153.15</v>
      </c>
      <c r="H135" s="48"/>
      <c r="I135" s="48"/>
      <c r="J135" s="48">
        <v>2407.04</v>
      </c>
      <c r="K135" s="49">
        <v>531.96</v>
      </c>
      <c r="L135" s="50"/>
      <c r="M135" s="48">
        <f t="shared" si="3"/>
        <v>3.4734573947110676</v>
      </c>
      <c r="N135" s="45" t="s">
        <v>471</v>
      </c>
    </row>
    <row r="136" spans="1:14" ht="56.25">
      <c r="A136" s="43">
        <v>109</v>
      </c>
      <c r="B136" s="44" t="s">
        <v>472</v>
      </c>
      <c r="C136" s="38" t="s">
        <v>473</v>
      </c>
      <c r="D136" s="45" t="s">
        <v>474</v>
      </c>
      <c r="E136" s="46">
        <v>0.4</v>
      </c>
      <c r="F136" s="48">
        <v>1379</v>
      </c>
      <c r="G136" s="49">
        <v>551.6</v>
      </c>
      <c r="H136" s="48"/>
      <c r="I136" s="48"/>
      <c r="J136" s="48">
        <v>8110.49</v>
      </c>
      <c r="K136" s="49">
        <v>3244.2</v>
      </c>
      <c r="L136" s="50"/>
      <c r="M136" s="48">
        <f t="shared" si="3"/>
        <v>5.881435823060188</v>
      </c>
      <c r="N136" s="45" t="s">
        <v>475</v>
      </c>
    </row>
    <row r="137" spans="1:14" ht="56.25">
      <c r="A137" s="43">
        <v>110</v>
      </c>
      <c r="B137" s="44" t="s">
        <v>476</v>
      </c>
      <c r="C137" s="38" t="s">
        <v>477</v>
      </c>
      <c r="D137" s="45" t="s">
        <v>335</v>
      </c>
      <c r="E137" s="46">
        <v>307</v>
      </c>
      <c r="F137" s="48">
        <v>117</v>
      </c>
      <c r="G137" s="49">
        <v>35919</v>
      </c>
      <c r="H137" s="48"/>
      <c r="I137" s="48"/>
      <c r="J137" s="48">
        <v>328.85</v>
      </c>
      <c r="K137" s="49">
        <v>100956.95</v>
      </c>
      <c r="L137" s="50"/>
      <c r="M137" s="48">
        <f t="shared" si="3"/>
        <v>2.8106837606837605</v>
      </c>
      <c r="N137" s="45" t="s">
        <v>439</v>
      </c>
    </row>
    <row r="138" spans="1:14" ht="12.75">
      <c r="A138" s="43">
        <v>111</v>
      </c>
      <c r="B138" s="44" t="s">
        <v>478</v>
      </c>
      <c r="C138" s="38" t="s">
        <v>479</v>
      </c>
      <c r="D138" s="45" t="s">
        <v>452</v>
      </c>
      <c r="E138" s="46">
        <v>3</v>
      </c>
      <c r="F138" s="48">
        <v>6.78</v>
      </c>
      <c r="G138" s="49">
        <v>20.34</v>
      </c>
      <c r="H138" s="48"/>
      <c r="I138" s="48"/>
      <c r="J138" s="48">
        <v>43.02</v>
      </c>
      <c r="K138" s="49">
        <v>129.06</v>
      </c>
      <c r="L138" s="50"/>
      <c r="M138" s="48">
        <f t="shared" si="3"/>
        <v>6.345132743362832</v>
      </c>
      <c r="N138" s="45" t="s">
        <v>480</v>
      </c>
    </row>
    <row r="139" spans="1:14" ht="45">
      <c r="A139" s="43">
        <v>112</v>
      </c>
      <c r="B139" s="44" t="s">
        <v>481</v>
      </c>
      <c r="C139" s="38" t="s">
        <v>482</v>
      </c>
      <c r="D139" s="45" t="s">
        <v>429</v>
      </c>
      <c r="E139" s="46">
        <v>104.131</v>
      </c>
      <c r="F139" s="48">
        <v>1795.45</v>
      </c>
      <c r="G139" s="49">
        <v>186962</v>
      </c>
      <c r="H139" s="48"/>
      <c r="I139" s="48"/>
      <c r="J139" s="48">
        <v>7935.9</v>
      </c>
      <c r="K139" s="49">
        <v>826373.2</v>
      </c>
      <c r="L139" s="50"/>
      <c r="M139" s="48">
        <f t="shared" si="3"/>
        <v>4.420006204469357</v>
      </c>
      <c r="N139" s="45"/>
    </row>
    <row r="140" spans="1:14" ht="33.75">
      <c r="A140" s="43">
        <v>113</v>
      </c>
      <c r="B140" s="44" t="s">
        <v>483</v>
      </c>
      <c r="C140" s="38" t="s">
        <v>484</v>
      </c>
      <c r="D140" s="45" t="s">
        <v>485</v>
      </c>
      <c r="E140" s="46">
        <v>2</v>
      </c>
      <c r="F140" s="48">
        <v>1805.43</v>
      </c>
      <c r="G140" s="49">
        <v>3610.86</v>
      </c>
      <c r="H140" s="48"/>
      <c r="I140" s="48"/>
      <c r="J140" s="48">
        <v>7980</v>
      </c>
      <c r="K140" s="49">
        <v>15960</v>
      </c>
      <c r="L140" s="50"/>
      <c r="M140" s="48">
        <f t="shared" si="3"/>
        <v>4.419999667669198</v>
      </c>
      <c r="N140" s="45"/>
    </row>
    <row r="141" spans="1:14" ht="18" customHeight="1">
      <c r="A141" s="153" t="s">
        <v>486</v>
      </c>
      <c r="B141" s="154"/>
      <c r="C141" s="154"/>
      <c r="D141" s="154"/>
      <c r="E141" s="154"/>
      <c r="F141" s="154"/>
      <c r="G141" s="154"/>
      <c r="H141" s="154"/>
      <c r="I141" s="154"/>
      <c r="J141" s="154"/>
      <c r="K141" s="154"/>
      <c r="L141" s="154"/>
      <c r="M141" s="154"/>
      <c r="N141" s="154"/>
    </row>
    <row r="142" spans="1:14" ht="18" customHeight="1">
      <c r="A142" s="155" t="s">
        <v>328</v>
      </c>
      <c r="B142" s="156"/>
      <c r="C142" s="156"/>
      <c r="D142" s="156"/>
      <c r="E142" s="156"/>
      <c r="F142" s="156"/>
      <c r="G142" s="156"/>
      <c r="H142" s="156"/>
      <c r="I142" s="156"/>
      <c r="J142" s="156"/>
      <c r="K142" s="156"/>
      <c r="L142" s="156"/>
      <c r="M142" s="156"/>
      <c r="N142" s="156"/>
    </row>
    <row r="143" spans="1:14" ht="12.75">
      <c r="A143" s="43">
        <v>114</v>
      </c>
      <c r="B143" s="44" t="s">
        <v>487</v>
      </c>
      <c r="C143" s="38" t="s">
        <v>488</v>
      </c>
      <c r="D143" s="45" t="s">
        <v>452</v>
      </c>
      <c r="E143" s="46"/>
      <c r="F143" s="48"/>
      <c r="G143" s="49"/>
      <c r="H143" s="48"/>
      <c r="I143" s="48"/>
      <c r="J143" s="48"/>
      <c r="K143" s="49"/>
      <c r="L143" s="50"/>
      <c r="M143" s="48" t="str">
        <f aca="true" t="shared" si="4" ref="M143:M152">IF(ISNUMBER(K143/G143),IF(NOT(K143/G143=0),K143/G143," ")," ")</f>
        <v> </v>
      </c>
      <c r="N143" s="45"/>
    </row>
    <row r="144" spans="1:14" ht="12.75">
      <c r="A144" s="43">
        <v>115</v>
      </c>
      <c r="B144" s="44" t="s">
        <v>489</v>
      </c>
      <c r="C144" s="38" t="s">
        <v>490</v>
      </c>
      <c r="D144" s="45" t="s">
        <v>429</v>
      </c>
      <c r="E144" s="46">
        <v>8.534</v>
      </c>
      <c r="F144" s="48"/>
      <c r="G144" s="49"/>
      <c r="H144" s="48"/>
      <c r="I144" s="48"/>
      <c r="J144" s="48"/>
      <c r="K144" s="49"/>
      <c r="L144" s="50"/>
      <c r="M144" s="48" t="str">
        <f t="shared" si="4"/>
        <v> </v>
      </c>
      <c r="N144" s="45"/>
    </row>
    <row r="145" spans="1:14" ht="56.25">
      <c r="A145" s="43">
        <v>116</v>
      </c>
      <c r="B145" s="44" t="s">
        <v>491</v>
      </c>
      <c r="C145" s="38" t="s">
        <v>461</v>
      </c>
      <c r="D145" s="45" t="s">
        <v>326</v>
      </c>
      <c r="E145" s="46"/>
      <c r="F145" s="48">
        <v>12590</v>
      </c>
      <c r="G145" s="49"/>
      <c r="H145" s="48"/>
      <c r="I145" s="48"/>
      <c r="J145" s="48">
        <v>53966.89</v>
      </c>
      <c r="K145" s="49"/>
      <c r="L145" s="50"/>
      <c r="M145" s="48" t="str">
        <f t="shared" si="4"/>
        <v> </v>
      </c>
      <c r="N145" s="45" t="s">
        <v>462</v>
      </c>
    </row>
    <row r="146" spans="1:14" ht="12.75">
      <c r="A146" s="43">
        <v>117</v>
      </c>
      <c r="B146" s="44" t="s">
        <v>492</v>
      </c>
      <c r="C146" s="38" t="s">
        <v>493</v>
      </c>
      <c r="D146" s="45" t="s">
        <v>326</v>
      </c>
      <c r="E146" s="46">
        <v>1.31449</v>
      </c>
      <c r="F146" s="48"/>
      <c r="G146" s="49"/>
      <c r="H146" s="48"/>
      <c r="I146" s="48"/>
      <c r="J146" s="48"/>
      <c r="K146" s="49"/>
      <c r="L146" s="50"/>
      <c r="M146" s="48" t="str">
        <f t="shared" si="4"/>
        <v> </v>
      </c>
      <c r="N146" s="45"/>
    </row>
    <row r="147" spans="1:14" ht="12.75">
      <c r="A147" s="43">
        <v>118</v>
      </c>
      <c r="B147" s="44" t="s">
        <v>494</v>
      </c>
      <c r="C147" s="38" t="s">
        <v>495</v>
      </c>
      <c r="D147" s="45" t="s">
        <v>335</v>
      </c>
      <c r="E147" s="46">
        <v>0.95</v>
      </c>
      <c r="F147" s="48"/>
      <c r="G147" s="49"/>
      <c r="H147" s="48"/>
      <c r="I147" s="48"/>
      <c r="J147" s="48"/>
      <c r="K147" s="49"/>
      <c r="L147" s="50"/>
      <c r="M147" s="48" t="str">
        <f t="shared" si="4"/>
        <v> </v>
      </c>
      <c r="N147" s="45"/>
    </row>
    <row r="148" spans="1:14" ht="12.75">
      <c r="A148" s="43">
        <v>119</v>
      </c>
      <c r="B148" s="44" t="s">
        <v>496</v>
      </c>
      <c r="C148" s="38" t="s">
        <v>497</v>
      </c>
      <c r="D148" s="45" t="s">
        <v>335</v>
      </c>
      <c r="E148" s="46">
        <v>0.221</v>
      </c>
      <c r="F148" s="48"/>
      <c r="G148" s="49"/>
      <c r="H148" s="48"/>
      <c r="I148" s="48"/>
      <c r="J148" s="48"/>
      <c r="K148" s="49"/>
      <c r="L148" s="50"/>
      <c r="M148" s="48" t="str">
        <f t="shared" si="4"/>
        <v> </v>
      </c>
      <c r="N148" s="45"/>
    </row>
    <row r="149" spans="1:14" ht="12.75">
      <c r="A149" s="43">
        <v>120</v>
      </c>
      <c r="B149" s="44" t="s">
        <v>498</v>
      </c>
      <c r="C149" s="38" t="s">
        <v>499</v>
      </c>
      <c r="D149" s="45" t="s">
        <v>452</v>
      </c>
      <c r="E149" s="46">
        <v>4</v>
      </c>
      <c r="F149" s="48"/>
      <c r="G149" s="49"/>
      <c r="H149" s="48"/>
      <c r="I149" s="48"/>
      <c r="J149" s="48"/>
      <c r="K149" s="49"/>
      <c r="L149" s="50"/>
      <c r="M149" s="48" t="str">
        <f t="shared" si="4"/>
        <v> </v>
      </c>
      <c r="N149" s="45"/>
    </row>
    <row r="150" spans="1:14" ht="22.5">
      <c r="A150" s="43">
        <v>121</v>
      </c>
      <c r="B150" s="44" t="s">
        <v>500</v>
      </c>
      <c r="C150" s="38" t="s">
        <v>501</v>
      </c>
      <c r="D150" s="45" t="s">
        <v>474</v>
      </c>
      <c r="E150" s="46">
        <v>0.4</v>
      </c>
      <c r="F150" s="48"/>
      <c r="G150" s="49"/>
      <c r="H150" s="48"/>
      <c r="I150" s="48"/>
      <c r="J150" s="48"/>
      <c r="K150" s="49"/>
      <c r="L150" s="50"/>
      <c r="M150" s="48" t="str">
        <f t="shared" si="4"/>
        <v> </v>
      </c>
      <c r="N150" s="45"/>
    </row>
    <row r="151" spans="1:14" ht="12.75">
      <c r="A151" s="43">
        <v>122</v>
      </c>
      <c r="B151" s="44" t="s">
        <v>502</v>
      </c>
      <c r="C151" s="38" t="s">
        <v>503</v>
      </c>
      <c r="D151" s="45" t="s">
        <v>429</v>
      </c>
      <c r="E151" s="46">
        <v>104.1</v>
      </c>
      <c r="F151" s="48"/>
      <c r="G151" s="49"/>
      <c r="H151" s="48"/>
      <c r="I151" s="48"/>
      <c r="J151" s="48"/>
      <c r="K151" s="49"/>
      <c r="L151" s="50"/>
      <c r="M151" s="48" t="str">
        <f t="shared" si="4"/>
        <v> </v>
      </c>
      <c r="N151" s="45"/>
    </row>
    <row r="152" spans="1:14" ht="12.75">
      <c r="A152" s="51"/>
      <c r="B152" s="52" t="s">
        <v>284</v>
      </c>
      <c r="C152" s="53" t="s">
        <v>504</v>
      </c>
      <c r="D152" s="54" t="s">
        <v>286</v>
      </c>
      <c r="E152" s="55"/>
      <c r="F152" s="56"/>
      <c r="G152" s="57">
        <v>283932</v>
      </c>
      <c r="H152" s="56"/>
      <c r="I152" s="56"/>
      <c r="J152" s="56"/>
      <c r="K152" s="57">
        <v>1184303</v>
      </c>
      <c r="L152" s="58"/>
      <c r="M152" s="56">
        <f t="shared" si="4"/>
        <v>4.171079695138273</v>
      </c>
      <c r="N152" s="54"/>
    </row>
    <row r="153" spans="1:14" ht="12.75">
      <c r="A153" s="157" t="s">
        <v>238</v>
      </c>
      <c r="B153" s="158"/>
      <c r="C153" s="158"/>
      <c r="D153" s="158"/>
      <c r="E153" s="158"/>
      <c r="F153" s="158"/>
      <c r="G153" s="59">
        <v>318572</v>
      </c>
      <c r="H153" s="60"/>
      <c r="I153" s="60"/>
      <c r="J153" s="60"/>
      <c r="K153" s="59">
        <v>1363465</v>
      </c>
      <c r="L153" s="61"/>
      <c r="M153" s="62">
        <v>4.27993</v>
      </c>
      <c r="N153" s="39" t="s">
        <v>505</v>
      </c>
    </row>
    <row r="154" spans="1:14" ht="12.75">
      <c r="A154" s="157" t="s">
        <v>243</v>
      </c>
      <c r="B154" s="158"/>
      <c r="C154" s="158"/>
      <c r="D154" s="158"/>
      <c r="E154" s="158"/>
      <c r="F154" s="158"/>
      <c r="G154" s="59"/>
      <c r="H154" s="60"/>
      <c r="I154" s="60"/>
      <c r="J154" s="60"/>
      <c r="K154" s="59"/>
      <c r="L154" s="61"/>
      <c r="M154" s="62"/>
      <c r="N154" s="39" t="s">
        <v>505</v>
      </c>
    </row>
    <row r="155" spans="1:14" ht="12.75">
      <c r="A155" s="157" t="s">
        <v>244</v>
      </c>
      <c r="B155" s="158"/>
      <c r="C155" s="158"/>
      <c r="D155" s="158"/>
      <c r="E155" s="158"/>
      <c r="F155" s="158"/>
      <c r="G155" s="59">
        <v>9784</v>
      </c>
      <c r="H155" s="60"/>
      <c r="I155" s="60"/>
      <c r="J155" s="60"/>
      <c r="K155" s="59">
        <v>89965</v>
      </c>
      <c r="L155" s="61"/>
      <c r="M155" s="62">
        <v>9.19511</v>
      </c>
      <c r="N155" s="39" t="s">
        <v>505</v>
      </c>
    </row>
    <row r="156" spans="1:14" ht="12.75">
      <c r="A156" s="157" t="s">
        <v>245</v>
      </c>
      <c r="B156" s="158"/>
      <c r="C156" s="158"/>
      <c r="D156" s="158"/>
      <c r="E156" s="158"/>
      <c r="F156" s="158"/>
      <c r="G156" s="59">
        <v>283932</v>
      </c>
      <c r="H156" s="60"/>
      <c r="I156" s="60"/>
      <c r="J156" s="60"/>
      <c r="K156" s="59">
        <v>1184303</v>
      </c>
      <c r="L156" s="61"/>
      <c r="M156" s="62">
        <v>4.17108</v>
      </c>
      <c r="N156" s="39" t="s">
        <v>505</v>
      </c>
    </row>
    <row r="157" spans="1:14" ht="12.75">
      <c r="A157" s="157" t="s">
        <v>246</v>
      </c>
      <c r="B157" s="158"/>
      <c r="C157" s="158"/>
      <c r="D157" s="158"/>
      <c r="E157" s="158"/>
      <c r="F157" s="158"/>
      <c r="G157" s="59">
        <v>26928</v>
      </c>
      <c r="H157" s="60"/>
      <c r="I157" s="60"/>
      <c r="J157" s="60"/>
      <c r="K157" s="59">
        <v>109439</v>
      </c>
      <c r="L157" s="61"/>
      <c r="M157" s="62">
        <v>4.06413</v>
      </c>
      <c r="N157" s="39" t="s">
        <v>505</v>
      </c>
    </row>
    <row r="158" spans="1:14" ht="12.75">
      <c r="A158" s="159" t="s">
        <v>247</v>
      </c>
      <c r="B158" s="156"/>
      <c r="C158" s="156"/>
      <c r="D158" s="156"/>
      <c r="E158" s="156"/>
      <c r="F158" s="156"/>
      <c r="G158" s="59">
        <v>10660</v>
      </c>
      <c r="H158" s="60"/>
      <c r="I158" s="60"/>
      <c r="J158" s="60"/>
      <c r="K158" s="59">
        <v>84026</v>
      </c>
      <c r="L158" s="61"/>
      <c r="M158" s="62">
        <v>7.88236</v>
      </c>
      <c r="N158" s="39" t="s">
        <v>505</v>
      </c>
    </row>
    <row r="159" spans="1:14" ht="12.75">
      <c r="A159" s="159" t="s">
        <v>248</v>
      </c>
      <c r="B159" s="156"/>
      <c r="C159" s="156"/>
      <c r="D159" s="156"/>
      <c r="E159" s="156"/>
      <c r="F159" s="156"/>
      <c r="G159" s="59">
        <v>7152</v>
      </c>
      <c r="H159" s="60"/>
      <c r="I159" s="60"/>
      <c r="J159" s="60"/>
      <c r="K159" s="59">
        <v>52717</v>
      </c>
      <c r="L159" s="61"/>
      <c r="M159" s="62">
        <v>7.37095</v>
      </c>
      <c r="N159" s="39" t="s">
        <v>505</v>
      </c>
    </row>
    <row r="160" spans="1:14" ht="12.75">
      <c r="A160" s="159" t="s">
        <v>249</v>
      </c>
      <c r="B160" s="156"/>
      <c r="C160" s="156"/>
      <c r="D160" s="156"/>
      <c r="E160" s="156"/>
      <c r="F160" s="156"/>
      <c r="G160" s="59"/>
      <c r="H160" s="60"/>
      <c r="I160" s="60"/>
      <c r="J160" s="60"/>
      <c r="K160" s="59"/>
      <c r="L160" s="61"/>
      <c r="M160" s="62"/>
      <c r="N160" s="39" t="s">
        <v>505</v>
      </c>
    </row>
    <row r="161" spans="1:14" ht="15.75" customHeight="1">
      <c r="A161" s="157" t="s">
        <v>250</v>
      </c>
      <c r="B161" s="158"/>
      <c r="C161" s="158"/>
      <c r="D161" s="158"/>
      <c r="E161" s="158"/>
      <c r="F161" s="158"/>
      <c r="G161" s="59">
        <v>47692</v>
      </c>
      <c r="H161" s="60"/>
      <c r="I161" s="60"/>
      <c r="J161" s="60"/>
      <c r="K161" s="59">
        <v>164149</v>
      </c>
      <c r="L161" s="61"/>
      <c r="M161" s="62">
        <v>3.44186</v>
      </c>
      <c r="N161" s="39" t="s">
        <v>505</v>
      </c>
    </row>
    <row r="162" spans="1:14" ht="12.75">
      <c r="A162" s="157" t="s">
        <v>251</v>
      </c>
      <c r="B162" s="158"/>
      <c r="C162" s="158"/>
      <c r="D162" s="158"/>
      <c r="E162" s="158"/>
      <c r="F162" s="158"/>
      <c r="G162" s="59">
        <v>8457</v>
      </c>
      <c r="H162" s="60"/>
      <c r="I162" s="60"/>
      <c r="J162" s="60"/>
      <c r="K162" s="59">
        <v>29682</v>
      </c>
      <c r="L162" s="61"/>
      <c r="M162" s="62">
        <v>3.50976</v>
      </c>
      <c r="N162" s="39" t="s">
        <v>505</v>
      </c>
    </row>
    <row r="163" spans="1:14" ht="12.75">
      <c r="A163" s="157" t="s">
        <v>252</v>
      </c>
      <c r="B163" s="158"/>
      <c r="C163" s="158"/>
      <c r="D163" s="158"/>
      <c r="E163" s="158"/>
      <c r="F163" s="158"/>
      <c r="G163" s="59">
        <v>4396</v>
      </c>
      <c r="H163" s="60"/>
      <c r="I163" s="60"/>
      <c r="J163" s="60"/>
      <c r="K163" s="59">
        <v>36055</v>
      </c>
      <c r="L163" s="61"/>
      <c r="M163" s="62">
        <v>8.20177</v>
      </c>
      <c r="N163" s="39" t="s">
        <v>505</v>
      </c>
    </row>
    <row r="164" spans="1:14" ht="15.75" customHeight="1">
      <c r="A164" s="157" t="s">
        <v>253</v>
      </c>
      <c r="B164" s="158"/>
      <c r="C164" s="158"/>
      <c r="D164" s="158"/>
      <c r="E164" s="158"/>
      <c r="F164" s="158"/>
      <c r="G164" s="59">
        <v>264489</v>
      </c>
      <c r="H164" s="60"/>
      <c r="I164" s="60"/>
      <c r="J164" s="60"/>
      <c r="K164" s="59">
        <v>1206792</v>
      </c>
      <c r="L164" s="61"/>
      <c r="M164" s="62">
        <v>4.56273</v>
      </c>
      <c r="N164" s="39" t="s">
        <v>505</v>
      </c>
    </row>
    <row r="165" spans="1:14" ht="12.75">
      <c r="A165" s="157" t="s">
        <v>254</v>
      </c>
      <c r="B165" s="158"/>
      <c r="C165" s="158"/>
      <c r="D165" s="158"/>
      <c r="E165" s="158"/>
      <c r="F165" s="158"/>
      <c r="G165" s="59">
        <v>4821</v>
      </c>
      <c r="H165" s="60"/>
      <c r="I165" s="60"/>
      <c r="J165" s="60"/>
      <c r="K165" s="59">
        <v>19900</v>
      </c>
      <c r="L165" s="61"/>
      <c r="M165" s="62">
        <v>4.12777</v>
      </c>
      <c r="N165" s="39" t="s">
        <v>505</v>
      </c>
    </row>
    <row r="166" spans="1:14" ht="12.75">
      <c r="A166" s="157" t="s">
        <v>255</v>
      </c>
      <c r="B166" s="158"/>
      <c r="C166" s="158"/>
      <c r="D166" s="158"/>
      <c r="E166" s="158"/>
      <c r="F166" s="158"/>
      <c r="G166" s="59">
        <v>5108</v>
      </c>
      <c r="H166" s="60"/>
      <c r="I166" s="60"/>
      <c r="J166" s="60"/>
      <c r="K166" s="59">
        <v>36129</v>
      </c>
      <c r="L166" s="61"/>
      <c r="M166" s="62">
        <v>7.07302</v>
      </c>
      <c r="N166" s="39" t="s">
        <v>505</v>
      </c>
    </row>
    <row r="167" spans="1:14" ht="15.75" customHeight="1">
      <c r="A167" s="157" t="s">
        <v>256</v>
      </c>
      <c r="B167" s="158"/>
      <c r="C167" s="158"/>
      <c r="D167" s="158"/>
      <c r="E167" s="158"/>
      <c r="F167" s="158"/>
      <c r="G167" s="59">
        <v>414</v>
      </c>
      <c r="H167" s="60"/>
      <c r="I167" s="60"/>
      <c r="J167" s="60"/>
      <c r="K167" s="59">
        <v>2479</v>
      </c>
      <c r="L167" s="61"/>
      <c r="M167" s="62">
        <v>5.98792</v>
      </c>
      <c r="N167" s="39" t="s">
        <v>505</v>
      </c>
    </row>
    <row r="168" spans="1:14" ht="12.75">
      <c r="A168" s="157" t="s">
        <v>257</v>
      </c>
      <c r="B168" s="158"/>
      <c r="C168" s="158"/>
      <c r="D168" s="158"/>
      <c r="E168" s="158"/>
      <c r="F168" s="158"/>
      <c r="G168" s="59">
        <v>1007</v>
      </c>
      <c r="H168" s="60"/>
      <c r="I168" s="60"/>
      <c r="J168" s="60"/>
      <c r="K168" s="59">
        <v>5022</v>
      </c>
      <c r="L168" s="61"/>
      <c r="M168" s="62">
        <v>4.98709</v>
      </c>
      <c r="N168" s="39" t="s">
        <v>505</v>
      </c>
    </row>
    <row r="169" spans="1:14" ht="12.75">
      <c r="A169" s="157" t="s">
        <v>258</v>
      </c>
      <c r="B169" s="158"/>
      <c r="C169" s="158"/>
      <c r="D169" s="158"/>
      <c r="E169" s="158"/>
      <c r="F169" s="158"/>
      <c r="G169" s="59">
        <v>336384</v>
      </c>
      <c r="H169" s="60"/>
      <c r="I169" s="60"/>
      <c r="J169" s="60"/>
      <c r="K169" s="59">
        <v>1500208</v>
      </c>
      <c r="L169" s="61"/>
      <c r="M169" s="62">
        <v>4.45981</v>
      </c>
      <c r="N169" s="39" t="s">
        <v>505</v>
      </c>
    </row>
    <row r="170" spans="1:14" ht="12.75">
      <c r="A170" s="157" t="s">
        <v>259</v>
      </c>
      <c r="B170" s="158"/>
      <c r="C170" s="158"/>
      <c r="D170" s="158"/>
      <c r="E170" s="158"/>
      <c r="F170" s="158"/>
      <c r="G170" s="59">
        <v>-1413</v>
      </c>
      <c r="H170" s="60"/>
      <c r="I170" s="60"/>
      <c r="J170" s="60"/>
      <c r="K170" s="59">
        <v>-6301</v>
      </c>
      <c r="L170" s="61"/>
      <c r="M170" s="62">
        <v>4.45931</v>
      </c>
      <c r="N170" s="39" t="s">
        <v>505</v>
      </c>
    </row>
    <row r="171" spans="1:14" ht="12.75">
      <c r="A171" s="159" t="s">
        <v>258</v>
      </c>
      <c r="B171" s="156"/>
      <c r="C171" s="156"/>
      <c r="D171" s="156"/>
      <c r="E171" s="156"/>
      <c r="F171" s="156"/>
      <c r="G171" s="59">
        <v>334971</v>
      </c>
      <c r="H171" s="60"/>
      <c r="I171" s="60"/>
      <c r="J171" s="60"/>
      <c r="K171" s="59">
        <v>1493907</v>
      </c>
      <c r="L171" s="61"/>
      <c r="M171" s="62">
        <v>4.45981</v>
      </c>
      <c r="N171" s="39" t="s">
        <v>505</v>
      </c>
    </row>
    <row r="172" spans="1:14" ht="12.75">
      <c r="A172" s="157" t="s">
        <v>260</v>
      </c>
      <c r="B172" s="158"/>
      <c r="C172" s="158"/>
      <c r="D172" s="158"/>
      <c r="E172" s="158"/>
      <c r="F172" s="158"/>
      <c r="G172" s="59">
        <v>60294.78</v>
      </c>
      <c r="H172" s="60"/>
      <c r="I172" s="60"/>
      <c r="J172" s="60"/>
      <c r="K172" s="59">
        <v>268903.26</v>
      </c>
      <c r="L172" s="61"/>
      <c r="M172" s="62">
        <v>4.45981</v>
      </c>
      <c r="N172" s="39" t="s">
        <v>505</v>
      </c>
    </row>
    <row r="173" spans="1:14" ht="12.75">
      <c r="A173" s="159" t="s">
        <v>261</v>
      </c>
      <c r="B173" s="156"/>
      <c r="C173" s="156"/>
      <c r="D173" s="156"/>
      <c r="E173" s="156"/>
      <c r="F173" s="156"/>
      <c r="G173" s="59">
        <v>395265.78</v>
      </c>
      <c r="H173" s="60"/>
      <c r="I173" s="60"/>
      <c r="J173" s="60"/>
      <c r="K173" s="59">
        <v>1762810.26</v>
      </c>
      <c r="L173" s="61"/>
      <c r="M173" s="62">
        <v>4.45981</v>
      </c>
      <c r="N173" s="39" t="s">
        <v>505</v>
      </c>
    </row>
    <row r="174" spans="1:14" ht="12">
      <c r="A174" s="26"/>
      <c r="G174" s="37"/>
      <c r="K174" s="37"/>
      <c r="L174" s="32"/>
      <c r="M174" s="36"/>
      <c r="N174" s="26"/>
    </row>
    <row r="175" spans="1:14" ht="12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33"/>
      <c r="M175" s="2"/>
      <c r="N175" s="2"/>
    </row>
    <row r="176" spans="1:14" ht="12">
      <c r="A176" s="13" t="s">
        <v>41</v>
      </c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33"/>
      <c r="M176" s="2"/>
      <c r="N176" s="2"/>
    </row>
    <row r="177" spans="1:14" ht="12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33"/>
      <c r="M177" s="2"/>
      <c r="N177" s="2"/>
    </row>
    <row r="178" spans="1:14" ht="12">
      <c r="A178" s="13" t="s">
        <v>42</v>
      </c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33"/>
      <c r="M178" s="2"/>
      <c r="N178" s="2"/>
    </row>
  </sheetData>
  <sheetProtection/>
  <mergeCells count="54">
    <mergeCell ref="A171:F171"/>
    <mergeCell ref="A172:F172"/>
    <mergeCell ref="A173:F173"/>
    <mergeCell ref="A167:F167"/>
    <mergeCell ref="A168:F168"/>
    <mergeCell ref="A169:F169"/>
    <mergeCell ref="A170:F170"/>
    <mergeCell ref="A163:F163"/>
    <mergeCell ref="A164:F164"/>
    <mergeCell ref="A165:F165"/>
    <mergeCell ref="A166:F166"/>
    <mergeCell ref="A159:F159"/>
    <mergeCell ref="A160:F160"/>
    <mergeCell ref="A161:F161"/>
    <mergeCell ref="A162:F162"/>
    <mergeCell ref="A155:F155"/>
    <mergeCell ref="A156:F156"/>
    <mergeCell ref="A157:F157"/>
    <mergeCell ref="A158:F158"/>
    <mergeCell ref="A141:N141"/>
    <mergeCell ref="A142:N142"/>
    <mergeCell ref="A153:F153"/>
    <mergeCell ref="A154:F154"/>
    <mergeCell ref="A24:N24"/>
    <mergeCell ref="A25:N25"/>
    <mergeCell ref="A37:N37"/>
    <mergeCell ref="A71:N71"/>
    <mergeCell ref="G10:I10"/>
    <mergeCell ref="G11:H11"/>
    <mergeCell ref="J11:K11"/>
    <mergeCell ref="G14:H14"/>
    <mergeCell ref="J10:M10"/>
    <mergeCell ref="G12:H12"/>
    <mergeCell ref="J12:K12"/>
    <mergeCell ref="G13:H13"/>
    <mergeCell ref="J13:K13"/>
    <mergeCell ref="J14:K14"/>
    <mergeCell ref="A5:N5"/>
    <mergeCell ref="A6:N6"/>
    <mergeCell ref="A7:N7"/>
    <mergeCell ref="A8:N8"/>
    <mergeCell ref="M20:M22"/>
    <mergeCell ref="N20:N22"/>
    <mergeCell ref="D21:D22"/>
    <mergeCell ref="H21:I21"/>
    <mergeCell ref="J21:K21"/>
    <mergeCell ref="F20:G21"/>
    <mergeCell ref="H20:K20"/>
    <mergeCell ref="G15:H15"/>
    <mergeCell ref="J15:K15"/>
    <mergeCell ref="A20:A22"/>
    <mergeCell ref="B20:B22"/>
    <mergeCell ref="C20:C22"/>
    <mergeCell ref="E20:E22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6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/>
  <cp:lastModifiedBy>kosheeva</cp:lastModifiedBy>
  <cp:lastPrinted>2012-01-30T09:06:56Z</cp:lastPrinted>
  <dcterms:created xsi:type="dcterms:W3CDTF">2003-01-28T12:33:10Z</dcterms:created>
  <dcterms:modified xsi:type="dcterms:W3CDTF">2012-01-30T09:09:40Z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